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년\★지출\12. 업무추진비 월별 집행내역 공개(hbsub01_sub011!)\2019년\"/>
    </mc:Choice>
  </mc:AlternateContent>
  <bookViews>
    <workbookView xWindow="-480" yWindow="-60" windowWidth="15360" windowHeight="8775"/>
  </bookViews>
  <sheets>
    <sheet name="교무과 업무추진비 집행 내역" sheetId="5" r:id="rId1"/>
    <sheet name="2월" sheetId="16" r:id="rId2"/>
    <sheet name="1월" sheetId="15" r:id="rId3"/>
    <sheet name="12월" sheetId="13" r:id="rId4"/>
    <sheet name="11월" sheetId="14" r:id="rId5"/>
    <sheet name="10월" sheetId="12" r:id="rId6"/>
    <sheet name="9월" sheetId="11" r:id="rId7"/>
    <sheet name="8월" sheetId="10" r:id="rId8"/>
    <sheet name="7월" sheetId="9" r:id="rId9"/>
    <sheet name="6월" sheetId="8" r:id="rId10"/>
    <sheet name="5월" sheetId="7" r:id="rId11"/>
    <sheet name="4월" sheetId="6" r:id="rId12"/>
    <sheet name="3월" sheetId="3" r:id="rId13"/>
  </sheets>
  <definedNames>
    <definedName name="_xlnm._FilterDatabase" localSheetId="5" hidden="1">'10월'!#REF!</definedName>
    <definedName name="_xlnm._FilterDatabase" localSheetId="4" hidden="1">'11월'!#REF!</definedName>
    <definedName name="_xlnm._FilterDatabase" localSheetId="3" hidden="1">'12월'!#REF!</definedName>
    <definedName name="_xlnm._FilterDatabase" localSheetId="2" hidden="1">'1월'!#REF!</definedName>
    <definedName name="_xlnm._FilterDatabase" localSheetId="1" hidden="1">'2월'!#REF!</definedName>
    <definedName name="_xlnm._FilterDatabase" localSheetId="12" hidden="1">'3월'!#REF!</definedName>
    <definedName name="_xlnm._FilterDatabase" localSheetId="11" hidden="1">'4월'!#REF!</definedName>
    <definedName name="_xlnm._FilterDatabase" localSheetId="10" hidden="1">'5월'!#REF!</definedName>
    <definedName name="_xlnm._FilterDatabase" localSheetId="9" hidden="1">'6월'!#REF!</definedName>
    <definedName name="_xlnm._FilterDatabase" localSheetId="8" hidden="1">'7월'!#REF!</definedName>
    <definedName name="_xlnm._FilterDatabase" localSheetId="7" hidden="1">'8월'!#REF!</definedName>
    <definedName name="_xlnm._FilterDatabase" localSheetId="6" hidden="1">'9월'!#REF!</definedName>
    <definedName name="_xlnm.Print_Area" localSheetId="0">'교무과 업무추진비 집행 내역'!$A$1:$K$33</definedName>
  </definedNames>
  <calcPr calcId="162913"/>
</workbook>
</file>

<file path=xl/calcChain.xml><?xml version="1.0" encoding="utf-8"?>
<calcChain xmlns="http://schemas.openxmlformats.org/spreadsheetml/2006/main">
  <c r="F7" i="5" l="1"/>
  <c r="I14" i="16"/>
  <c r="I17" i="16"/>
  <c r="E4" i="16"/>
  <c r="E14" i="16"/>
  <c r="E11" i="16"/>
  <c r="E17" i="16"/>
  <c r="E14" i="15" l="1"/>
  <c r="E11" i="15"/>
  <c r="E8" i="15"/>
  <c r="I11" i="16" l="1"/>
  <c r="E4" i="15"/>
  <c r="I8" i="15" s="1"/>
  <c r="I29" i="5"/>
  <c r="I4" i="16" l="1"/>
  <c r="I11" i="15"/>
  <c r="I14" i="15"/>
  <c r="E22" i="14"/>
  <c r="E18" i="14"/>
  <c r="E14" i="14"/>
  <c r="E4" i="14" s="1"/>
  <c r="I14" i="14" s="1"/>
  <c r="I4" i="15" l="1"/>
  <c r="I18" i="14"/>
  <c r="I4" i="14" s="1"/>
  <c r="I22" i="14"/>
  <c r="E34" i="13" l="1"/>
  <c r="E41" i="13" l="1"/>
  <c r="E37" i="13"/>
  <c r="E13" i="12" l="1"/>
  <c r="E21" i="12"/>
  <c r="E17" i="12"/>
  <c r="E4" i="12" l="1"/>
  <c r="I17" i="12" s="1"/>
  <c r="E21" i="11"/>
  <c r="E17" i="11"/>
  <c r="E13" i="11"/>
  <c r="I13" i="12" l="1"/>
  <c r="I21" i="12"/>
  <c r="E4" i="11"/>
  <c r="I21" i="11" s="1"/>
  <c r="E32" i="10"/>
  <c r="E28" i="10"/>
  <c r="E24" i="10"/>
  <c r="I4" i="12" l="1"/>
  <c r="I17" i="11"/>
  <c r="I13" i="11"/>
  <c r="I4" i="11"/>
  <c r="E4" i="10"/>
  <c r="I32" i="10" s="1"/>
  <c r="E16" i="9"/>
  <c r="E24" i="9"/>
  <c r="E20" i="9"/>
  <c r="I28" i="10" l="1"/>
  <c r="I24" i="10"/>
  <c r="I4" i="10" s="1"/>
  <c r="E4" i="9"/>
  <c r="I24" i="9" s="1"/>
  <c r="E11" i="8"/>
  <c r="E4" i="8" s="1"/>
  <c r="E19" i="8"/>
  <c r="E15" i="8"/>
  <c r="I20" i="9" l="1"/>
  <c r="I16" i="9"/>
  <c r="I4" i="9" s="1"/>
  <c r="I19" i="8"/>
  <c r="I11" i="8"/>
  <c r="I15" i="8"/>
  <c r="E37" i="7"/>
  <c r="E33" i="7"/>
  <c r="E41" i="7"/>
  <c r="I4" i="8" l="1"/>
  <c r="E4" i="7"/>
  <c r="I41" i="7" s="1"/>
  <c r="E20" i="6"/>
  <c r="E16" i="6"/>
  <c r="E12" i="6"/>
  <c r="I37" i="7" l="1"/>
  <c r="I33" i="7"/>
  <c r="I4" i="7"/>
  <c r="E4" i="6"/>
  <c r="I20" i="6" s="1"/>
  <c r="I20" i="5"/>
  <c r="E12" i="3"/>
  <c r="I12" i="6" l="1"/>
  <c r="I16" i="6"/>
  <c r="E20" i="3"/>
  <c r="I4" i="6" l="1"/>
  <c r="I31" i="5"/>
  <c r="I30" i="5"/>
  <c r="I28" i="5"/>
  <c r="I27" i="5"/>
  <c r="I26" i="5"/>
  <c r="I25" i="5"/>
  <c r="I24" i="5"/>
  <c r="I23" i="5"/>
  <c r="I22" i="5"/>
  <c r="I21" i="5"/>
  <c r="H31" i="5"/>
  <c r="H30" i="5"/>
  <c r="H29" i="5"/>
  <c r="H28" i="5"/>
  <c r="H27" i="5"/>
  <c r="H26" i="5"/>
  <c r="H25" i="5"/>
  <c r="H24" i="5"/>
  <c r="H23" i="5"/>
  <c r="H22" i="5"/>
  <c r="H21" i="5"/>
  <c r="H20" i="5"/>
  <c r="I32" i="5" l="1"/>
  <c r="E16" i="3"/>
  <c r="E4" i="3" s="1"/>
  <c r="G32" i="5"/>
  <c r="E32" i="5"/>
  <c r="C32" i="5"/>
  <c r="F32" i="5"/>
  <c r="D32" i="5"/>
  <c r="B32" i="5"/>
  <c r="H7" i="5" l="1"/>
  <c r="H12" i="5"/>
  <c r="H32" i="5"/>
  <c r="B13" i="5" l="1"/>
  <c r="D7" i="5"/>
  <c r="D13" i="5"/>
  <c r="F13" i="5"/>
  <c r="I16" i="3"/>
  <c r="I20" i="3"/>
  <c r="I12" i="3"/>
  <c r="I4" i="3" l="1"/>
  <c r="J7" i="5"/>
  <c r="E4" i="13"/>
  <c r="I41" i="13" s="1"/>
  <c r="I37" i="13" l="1"/>
  <c r="I34" i="13"/>
  <c r="I4" i="13" s="1"/>
</calcChain>
</file>

<file path=xl/sharedStrings.xml><?xml version="1.0" encoding="utf-8"?>
<sst xmlns="http://schemas.openxmlformats.org/spreadsheetml/2006/main" count="1028" uniqueCount="363">
  <si>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</si>
  <si>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</si>
  <si>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</si>
  <si>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</si>
  <si>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</si>
  <si>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</si>
  <si>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</si>
  <si>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</si>
  <si>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</si>
  <si>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</si>
  <si>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</si>
  <si>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</si>
  <si>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</si>
  <si>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</si>
  <si>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</si>
  <si>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</si>
  <si>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</si>
  <si>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</si>
  <si>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</si>
  <si>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</si>
  <si>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</si>
  <si>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</si>
  <si>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</si>
  <si>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</si>
  <si>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</si>
  <si>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</si>
  <si>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</si>
  <si>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</si>
  <si>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</si>
  <si>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</si>
  <si>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</si>
  <si>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</si>
  <si>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</si>
  <si>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</si>
  <si>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</si>
  <si>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</si>
  <si>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</si>
  <si>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</si>
  <si>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</si>
  <si>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</si>
  <si>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</si>
  <si>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</si>
  <si>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</si>
  <si>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</si>
  <si>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</si>
  <si>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</si>
  <si>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</si>
  <si>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법인카드</t>
    <phoneticPr fontId="2" type="noConversion"/>
  </si>
  <si>
    <t>위문, 격려 및
구성원 사기 진작 등</t>
    <phoneticPr fontId="2" type="noConversion"/>
  </si>
  <si>
    <t>소                   계(0건)</t>
    <phoneticPr fontId="2" type="noConversion"/>
  </si>
  <si>
    <t>교원 및 직원</t>
    <phoneticPr fontId="2" type="noConversion"/>
  </si>
  <si>
    <t>합                   계(3건)</t>
    <phoneticPr fontId="2" type="noConversion"/>
  </si>
  <si>
    <t>2019년 3월 교무과 업무추진비 세부 집행 내역</t>
    <phoneticPr fontId="2" type="noConversion"/>
  </si>
  <si>
    <t>(기간 : 2019.03.01.~03.31.)</t>
    <phoneticPr fontId="2" type="noConversion"/>
  </si>
  <si>
    <t>교원인사시스템 개선 간담회</t>
  </si>
  <si>
    <t>학과장 간담회</t>
  </si>
  <si>
    <t>교무과 업무협의 간담회</t>
  </si>
  <si>
    <t>교무과 현안업무 협의</t>
  </si>
  <si>
    <t>교무과 직원</t>
    <phoneticPr fontId="2" type="noConversion"/>
  </si>
  <si>
    <t>솔트앤드페퍼</t>
    <phoneticPr fontId="2" type="noConversion"/>
  </si>
  <si>
    <t>이화수육개장</t>
    <phoneticPr fontId="2" type="noConversion"/>
  </si>
  <si>
    <t>춘수사</t>
    <phoneticPr fontId="2" type="noConversion"/>
  </si>
  <si>
    <t>042)825-9033</t>
  </si>
  <si>
    <t>042)362-5678</t>
  </si>
  <si>
    <t>042)822-9844</t>
  </si>
  <si>
    <t>법인카드</t>
    <phoneticPr fontId="2" type="noConversion"/>
  </si>
  <si>
    <t>법인카드</t>
    <phoneticPr fontId="2" type="noConversion"/>
  </si>
  <si>
    <t>소                   계(3건)</t>
    <phoneticPr fontId="2" type="noConversion"/>
  </si>
  <si>
    <t>여정</t>
  </si>
  <si>
    <t>아웃백스테이크둔산점</t>
  </si>
  <si>
    <t>롯데슈퍼 대전한밭대점</t>
  </si>
  <si>
    <t>더함뜰</t>
  </si>
  <si>
    <t>042)825-5359</t>
  </si>
  <si>
    <t>042)527-6171</t>
  </si>
  <si>
    <t>02)2290-5600</t>
  </si>
  <si>
    <t>042)823-9293</t>
  </si>
  <si>
    <t>제1차 정년보장임용심사위원회 음료</t>
  </si>
  <si>
    <t>제1차 정년보장임용심사위원회 간담회</t>
  </si>
  <si>
    <t>제3차 대학인사위원회 음료</t>
  </si>
  <si>
    <t>제3차 대학인사위원회 간담회</t>
  </si>
  <si>
    <t>교원업적평가위원회 회의</t>
  </si>
  <si>
    <t>소                   계(7건)</t>
    <phoneticPr fontId="2" type="noConversion"/>
  </si>
  <si>
    <t>2019년 4월 교무과 업무추진비 세부 집행 내역</t>
    <phoneticPr fontId="2" type="noConversion"/>
  </si>
  <si>
    <t>(기간 : 2019.04.01.~04.30.)</t>
    <phoneticPr fontId="2" type="noConversion"/>
  </si>
  <si>
    <t>교원인사관리 전산화 업무협의</t>
  </si>
  <si>
    <t>제4차 대학인사위원회 회의 및 간담회</t>
  </si>
  <si>
    <t>2019학년도 상반기 신임교수 연찬회</t>
  </si>
  <si>
    <t>교원업적평 등 업무협의</t>
  </si>
  <si>
    <t>유관기관 업무협의</t>
  </si>
  <si>
    <t>제1차 전임교원 공개채용 학과장등 간담회</t>
  </si>
  <si>
    <t>유관기관 교원인사업무 등 협력방안 협의</t>
  </si>
  <si>
    <t>타 대학 유관부서</t>
    <phoneticPr fontId="2" type="noConversion"/>
  </si>
  <si>
    <t>교원 및 직원</t>
  </si>
  <si>
    <t>통갈치돌솥쌈밥</t>
  </si>
  <si>
    <t>씨유 한밭대학생회관점</t>
  </si>
  <si>
    <t>(유)아웃백스테이크하우스코리아 유성점</t>
  </si>
  <si>
    <t>라차우</t>
  </si>
  <si>
    <t>초가집</t>
  </si>
  <si>
    <t>042)825-3895</t>
  </si>
  <si>
    <t>080)080-3663</t>
  </si>
  <si>
    <t>02)3019-7000</t>
  </si>
  <si>
    <t>042)823-2888</t>
  </si>
  <si>
    <t>042)822-3579</t>
  </si>
  <si>
    <t>042)823-0223</t>
  </si>
  <si>
    <t>수통골감나무집</t>
  </si>
  <si>
    <t>법인카드</t>
    <phoneticPr fontId="2" type="noConversion"/>
  </si>
  <si>
    <t>소                   계(1건)</t>
    <phoneticPr fontId="2" type="noConversion"/>
  </si>
  <si>
    <t>까페로맨틱브리즈</t>
  </si>
  <si>
    <t>대왕산삼갈비탕</t>
  </si>
  <si>
    <t>042)825-0128</t>
  </si>
  <si>
    <t>042)826-9494</t>
  </si>
  <si>
    <t>전임교원 공개채용 업무협의(제출서류 확인 등)</t>
  </si>
  <si>
    <t>교수회 회장선출관련 선관위 운영 등 업무협의</t>
  </si>
  <si>
    <t>제1차 전임교원 공개채용 다과 및 음료</t>
  </si>
  <si>
    <t>전임교원 채용업무 등 교무과 현안사항 협의</t>
  </si>
  <si>
    <t>제1차 전임교원 공개채용 1차심사 업무협의</t>
  </si>
  <si>
    <t>교수회 회장 선출에 따른 선관위 회의</t>
  </si>
  <si>
    <t>제1차 전임교원 공개채용 2차심사 다과 및 음료</t>
  </si>
  <si>
    <t>교연비 시스템 운영 관련 업무담당자 회의</t>
  </si>
  <si>
    <t>제1차 전임교원 공개채용 2차심사 업무협의</t>
  </si>
  <si>
    <t>교수회 회장 선거관리위원 회의</t>
  </si>
  <si>
    <t>명예교수 초청 대학발전 간담회</t>
  </si>
  <si>
    <t>제1차 전임교원 공개채용관련 업무협의</t>
  </si>
  <si>
    <t>교원업적평가 관련 유관부서 업무협의</t>
  </si>
  <si>
    <t>바르다김선생노은점</t>
  </si>
  <si>
    <t>한우천국</t>
  </si>
  <si>
    <t>다이소 대전한밭대점</t>
  </si>
  <si>
    <t>오나폴리핏짜리아</t>
  </si>
  <si>
    <t>갑동숯불민물장어</t>
  </si>
  <si>
    <t>맘스민</t>
  </si>
  <si>
    <t>청정수산</t>
  </si>
  <si>
    <t>삼주외식산업(주)이화원</t>
  </si>
  <si>
    <t>카멜로(CHAMELO)</t>
  </si>
  <si>
    <t>042)826-1525</t>
  </si>
  <si>
    <t>042)823-1140</t>
  </si>
  <si>
    <t>042)825-5990</t>
  </si>
  <si>
    <t>042)822-6564</t>
  </si>
  <si>
    <t>042)825-6118</t>
  </si>
  <si>
    <t>042)487-8195</t>
  </si>
  <si>
    <t>042)825-8999</t>
  </si>
  <si>
    <t>042)823-0922</t>
  </si>
  <si>
    <t>042)111-1111</t>
  </si>
  <si>
    <t>소                   계(29건)</t>
    <phoneticPr fontId="2" type="noConversion"/>
  </si>
  <si>
    <t>소                   계(2건)</t>
    <phoneticPr fontId="2" type="noConversion"/>
  </si>
  <si>
    <t>교무과 현안업무추진 간담회(1)</t>
    <phoneticPr fontId="2" type="noConversion"/>
  </si>
  <si>
    <t>교무과 현안업무추진 간담회(2)</t>
    <phoneticPr fontId="2" type="noConversion"/>
  </si>
  <si>
    <t>제1차 교수채용심의위원회(1)</t>
    <phoneticPr fontId="2" type="noConversion"/>
  </si>
  <si>
    <t>제1차 교수채용심의위원회(2)</t>
    <phoneticPr fontId="2" type="noConversion"/>
  </si>
  <si>
    <t>제1차 전임교원 공개채용 다과 및 음료</t>
    <phoneticPr fontId="2" type="noConversion"/>
  </si>
  <si>
    <t>제1차 전임교원 공개채용 교수채용심의위(4차) 회의(1)</t>
    <phoneticPr fontId="2" type="noConversion"/>
  </si>
  <si>
    <t>제1차 전임교원 공개채용 교수채용심의위(4차) 회의(2)</t>
    <phoneticPr fontId="2" type="noConversion"/>
  </si>
  <si>
    <t>용품</t>
    <phoneticPr fontId="2" type="noConversion"/>
  </si>
  <si>
    <t>(기간 : 2019.05.01.~05.31.)</t>
    <phoneticPr fontId="2" type="noConversion"/>
  </si>
  <si>
    <t>2019년 5월 교무과 업무추진비 세부 집행 내역</t>
    <phoneticPr fontId="2" type="noConversion"/>
  </si>
  <si>
    <t>제1차 전임교원 공개채용 교수채용심의위(5차) 회의</t>
  </si>
  <si>
    <t>학무위원회 음용수 구입</t>
  </si>
  <si>
    <t>교육.연구 및 학생지도비용 심사 운영위원회 회의</t>
  </si>
  <si>
    <t>제1차 전임교원 공개채용 교수채용심의위(7차) 회의</t>
  </si>
  <si>
    <t>대학인사위원회 회의 및 간담회</t>
  </si>
  <si>
    <t>소                   계(6건)</t>
    <phoneticPr fontId="2" type="noConversion"/>
  </si>
  <si>
    <t>2019년 6월 교무과 업무추진비 세부 집행 내역</t>
    <phoneticPr fontId="2" type="noConversion"/>
  </si>
  <si>
    <t>2019년 7월 교무과 업무추진비 세부 집행 내역</t>
    <phoneticPr fontId="2" type="noConversion"/>
  </si>
  <si>
    <t>(기간 : 2019.06.01.~06.30.)</t>
    <phoneticPr fontId="2" type="noConversion"/>
  </si>
  <si>
    <t>제6차 대학인사위원회 회의 및 간담회</t>
  </si>
  <si>
    <t>강사 공개채용 관련 학과 담당자 회의</t>
  </si>
  <si>
    <t>부속시설 부서장과의 간담회</t>
  </si>
  <si>
    <t>강사채용 관련 유관부서 업무협의</t>
  </si>
  <si>
    <t>강사 공개채용 관련 단과대학 담당자 회의</t>
  </si>
  <si>
    <t>강사채용 및 교원인사 전산화 등 업무협의</t>
  </si>
  <si>
    <t>제7차 인사위원회 회의 및 간담회</t>
  </si>
  <si>
    <t>제2차 전임교원 공개채용 1차심사 다과 및 음료</t>
  </si>
  <si>
    <t>불이아</t>
  </si>
  <si>
    <t>가데나</t>
  </si>
  <si>
    <t>도미노피자대전노은점</t>
  </si>
  <si>
    <t>피제리아육일사</t>
  </si>
  <si>
    <t>042)826-1775</t>
  </si>
  <si>
    <t>02)1588-3820</t>
  </si>
  <si>
    <t>042)823-0502</t>
  </si>
  <si>
    <t>042)828-8115</t>
  </si>
  <si>
    <t>042)8524-5778</t>
  </si>
  <si>
    <t>042)822-1973</t>
  </si>
  <si>
    <t>(기간 : 2019.07.01.~07.31.)</t>
    <phoneticPr fontId="2" type="noConversion"/>
  </si>
  <si>
    <t>합                   계(6건)</t>
    <phoneticPr fontId="2" type="noConversion"/>
  </si>
  <si>
    <t>소                   계(11건)</t>
    <phoneticPr fontId="2" type="noConversion"/>
  </si>
  <si>
    <t>합                   계(11건)</t>
    <phoneticPr fontId="2" type="noConversion"/>
  </si>
  <si>
    <t>2019년 8월 교무과 업무추진비 세부 집행 내역</t>
    <phoneticPr fontId="2" type="noConversion"/>
  </si>
  <si>
    <t>(기간 : 2019.08.01.~08.31.)</t>
    <phoneticPr fontId="2" type="noConversion"/>
  </si>
  <si>
    <t>제2차 전임교원 공개채용 1차심사 업무협의</t>
  </si>
  <si>
    <t>제1차 강사공개채용 심사위원(기초융합교육원) 간담회</t>
  </si>
  <si>
    <t>강사 공개채용 업무 간담회</t>
  </si>
  <si>
    <t>제2차 교육공무원 일반징계위원회 회의 및 간담회</t>
  </si>
  <si>
    <t>제2차 전임교원 공개채용 및 강사 공개채용 관련 다과 및 음료 구매</t>
  </si>
  <si>
    <t>강사 공개채용 및 강사제도 안착 관련 보직자 간담회</t>
  </si>
  <si>
    <t>제2차 전임교원 및 강사 공개채용 관련 업무협의</t>
  </si>
  <si>
    <t>제2차 신임교수 연찬회 개최에 따른 간담회</t>
  </si>
  <si>
    <t>제8차 대학인사위원회 회의 및 간담회</t>
  </si>
  <si>
    <t>2019학년도 상반기 정년퇴임식 오찬</t>
  </si>
  <si>
    <t>수통골김밥</t>
  </si>
  <si>
    <t>오봉도시락</t>
  </si>
  <si>
    <t>명품김밥</t>
  </si>
  <si>
    <t>한솥도시락유성푸르지오점</t>
  </si>
  <si>
    <t>천년육개장</t>
  </si>
  <si>
    <t>씨유 한밭대원룸2호점</t>
  </si>
  <si>
    <t>이디야 수통골점</t>
  </si>
  <si>
    <t>춘수사</t>
  </si>
  <si>
    <t>고궁</t>
  </si>
  <si>
    <t>042)822-0612</t>
  </si>
  <si>
    <t>042)826-5088</t>
  </si>
  <si>
    <t>042)824-1775</t>
  </si>
  <si>
    <t>042)825-6004</t>
  </si>
  <si>
    <t>042)825-5994</t>
  </si>
  <si>
    <t>042)825-8700</t>
  </si>
  <si>
    <t>043)224-9000</t>
  </si>
  <si>
    <t>소                   계(19건)</t>
    <phoneticPr fontId="2" type="noConversion"/>
  </si>
  <si>
    <t>합                   계(19건)</t>
    <phoneticPr fontId="2" type="noConversion"/>
  </si>
  <si>
    <t>2019년 9월 교무과 업무추진비 세부 집행 내역</t>
    <phoneticPr fontId="2" type="noConversion"/>
  </si>
  <si>
    <t>강사 관련 업무(재임용, 면직 등) 협의</t>
  </si>
  <si>
    <t>2019년 제9차 대학인사위원회 회의 및 간담회 개최</t>
  </si>
  <si>
    <t>교무과 근로장학생 등 추석 명절 격려물품 구입</t>
  </si>
  <si>
    <t xml:space="preserve">강사 임용계약서 등 단과대학 업무협의 간담회 </t>
  </si>
  <si>
    <t>퇴직교원 송공패 전달 및 석좌교수 임명 관련 간담회</t>
  </si>
  <si>
    <t>교원 인사기록 전산화 관련 업무협의</t>
  </si>
  <si>
    <t>교무행정 현안업무 협의</t>
  </si>
  <si>
    <t>(기간 : 2019.09.01.~09.30.)</t>
    <phoneticPr fontId="2" type="noConversion"/>
  </si>
  <si>
    <t>수통골능이버섯백숙</t>
  </si>
  <si>
    <t>쌈지뜰</t>
  </si>
  <si>
    <t>(주)이마트 월평점</t>
  </si>
  <si>
    <t>간사이</t>
  </si>
  <si>
    <t>시골풍경꽃게장</t>
  </si>
  <si>
    <t>042 825 0128</t>
  </si>
  <si>
    <t>042 823 5253</t>
  </si>
  <si>
    <t>042 825 7151</t>
  </si>
  <si>
    <t>042 718 1234</t>
  </si>
  <si>
    <t>080 080 3663</t>
  </si>
  <si>
    <t>042 111 1111</t>
  </si>
  <si>
    <t>042 823 9293</t>
  </si>
  <si>
    <t>042 825 5561</t>
  </si>
  <si>
    <t>042 822 0122</t>
  </si>
  <si>
    <t>합                   계(9건)</t>
    <phoneticPr fontId="2" type="noConversion"/>
  </si>
  <si>
    <t>소                   계(8건)</t>
    <phoneticPr fontId="2" type="noConversion"/>
  </si>
  <si>
    <t>소                   계(1건)</t>
    <phoneticPr fontId="2" type="noConversion"/>
  </si>
  <si>
    <t>2019년 10월 교무과 업무추진비 세부 집행 내역</t>
    <phoneticPr fontId="2" type="noConversion"/>
  </si>
  <si>
    <t>(기간 : 2019.10.01.~10.31.)</t>
    <phoneticPr fontId="2" type="noConversion"/>
  </si>
  <si>
    <t>비전임교원(강사 및 겸임교원 등) 전산화 업무협의</t>
  </si>
  <si>
    <t>2020학년도 강사채용 관련 단과대학등 관련부서 업무협의</t>
  </si>
  <si>
    <t>소                   계(2건)</t>
    <phoneticPr fontId="2" type="noConversion"/>
  </si>
  <si>
    <t>소                   계(0건)</t>
    <phoneticPr fontId="2" type="noConversion"/>
  </si>
  <si>
    <t>코러스 연구업적시스템 관련 업무 협의</t>
  </si>
  <si>
    <t>할리스커피 광주전남대점</t>
  </si>
  <si>
    <t>경민회관</t>
  </si>
  <si>
    <t>062 251 1966</t>
  </si>
  <si>
    <t>062 267 1700</t>
  </si>
  <si>
    <t>2019년 제11차 대학인사위원회 회의 및 간담회</t>
  </si>
  <si>
    <t>2020학년도 강사채용 관련 업무협의</t>
  </si>
  <si>
    <t>교원업적평가 관련 유관 부서 업무 협의</t>
  </si>
  <si>
    <t xml:space="preserve">2019년도 국립대학 양성평등조치계획 컨설팅 간담회 </t>
  </si>
  <si>
    <t>2019학년도 제3차 전임교원 및 전임 산학협력중점교수 공개채용 교수채용심의위원회(1차) 회의 및 간담회</t>
  </si>
  <si>
    <t>리엔차이중화요리</t>
  </si>
  <si>
    <t>청송한우타운2층</t>
  </si>
  <si>
    <t>화담</t>
  </si>
  <si>
    <t>02  22905600</t>
  </si>
  <si>
    <t>042 527 6171</t>
  </si>
  <si>
    <t>042 824 4499</t>
  </si>
  <si>
    <t>042 825 8861</t>
  </si>
  <si>
    <t>042 487 8195</t>
  </si>
  <si>
    <t>042 824 3063</t>
  </si>
  <si>
    <t>합                   계(2건)</t>
    <phoneticPr fontId="2" type="noConversion"/>
  </si>
  <si>
    <t>조교 팀빌딩 프로그램</t>
  </si>
  <si>
    <t>법인카드</t>
    <phoneticPr fontId="2" type="noConversion"/>
  </si>
  <si>
    <t>2019학년도 제3차 전임교원 및 전임 산학협력중점교수 공개채용 교수채용심의위원회(3차) 회의 및 간담회</t>
  </si>
  <si>
    <t>2019년도 학무위원 간담회</t>
  </si>
  <si>
    <t>2019학년도 제3차 전임교원 및 전임 산학협력중점교수 공개채용 교수채용심의위원회(2차) 회의 및 간담회</t>
  </si>
  <si>
    <t>2019학년도 제3차 전임교원 공개채용 1차심사 관련 업무 협의</t>
  </si>
  <si>
    <t>2019학년도 제3차 전임 산학협력중점교수 공개채용 1,2차심사 다과 및 음료 등 구입</t>
  </si>
  <si>
    <t>2019학년도 제3차 전임산학협력중점교수 공개채용 1,2차심사 관련 업무 협의</t>
  </si>
  <si>
    <t>2019학년도 제3차 전임교원 공개채용 2차심사 다과 및 음료 등 구입</t>
  </si>
  <si>
    <t>2019학년도 제3차 전임 산학협력중점교수 공개채용 면접심사위원 간담회</t>
  </si>
  <si>
    <t>2019학년도 제3차 전임 산학협력중점교수 공개채용 교수채용심의위원회(4차) 회의 및 간담회</t>
  </si>
  <si>
    <t>2019년 제14차 대학인사위원회 회의 및 간담회</t>
  </si>
  <si>
    <t>2019학년도 제3차 전임교원 및 전임 산학협력중점교수 공개채용 교수채용심의위원회(5차) 회의 및 간담회</t>
  </si>
  <si>
    <t>대학평의원회 업무협의 간담회</t>
  </si>
  <si>
    <t>뚜레쥬르  대전한밭대점</t>
  </si>
  <si>
    <t>본도시락</t>
  </si>
  <si>
    <t>계룡관</t>
  </si>
  <si>
    <t>노은각 (노은점)</t>
  </si>
  <si>
    <t>투썸플레이스(한밭대점)</t>
  </si>
  <si>
    <t>강경옥식당</t>
  </si>
  <si>
    <t>농업회사법인 계룡산채 주식회사</t>
  </si>
  <si>
    <t>042 823 2888</t>
  </si>
  <si>
    <t>042 826 1525</t>
  </si>
  <si>
    <t>042 483 9090</t>
  </si>
  <si>
    <t>042 824 4280</t>
  </si>
  <si>
    <t>042 826 6533</t>
  </si>
  <si>
    <t>042 826 5088</t>
  </si>
  <si>
    <t>042 826 9198</t>
  </si>
  <si>
    <t>042 823 1140</t>
  </si>
  <si>
    <t>042 823 3666</t>
  </si>
  <si>
    <t>042 824 2508</t>
  </si>
  <si>
    <t>042 864 3030</t>
  </si>
  <si>
    <t>(기간 : 2019.12.01.~12.31.)</t>
    <phoneticPr fontId="2" type="noConversion"/>
  </si>
  <si>
    <t>2019년 12월 교무과 업무추진비 세부 집행 내역</t>
    <phoneticPr fontId="2" type="noConversion"/>
  </si>
  <si>
    <t>063 251 3211</t>
  </si>
  <si>
    <t>조교</t>
    <phoneticPr fontId="2" type="noConversion"/>
  </si>
  <si>
    <t>조교</t>
    <phoneticPr fontId="2" type="noConversion"/>
  </si>
  <si>
    <t>교원 및 직원</t>
    <phoneticPr fontId="2" type="noConversion"/>
  </si>
  <si>
    <t>대학평의원회 위원</t>
    <phoneticPr fontId="2" type="noConversion"/>
  </si>
  <si>
    <t>직원</t>
    <phoneticPr fontId="2" type="noConversion"/>
  </si>
  <si>
    <t>학무위원, 담당직원</t>
    <phoneticPr fontId="2" type="noConversion"/>
  </si>
  <si>
    <t>법인카드</t>
    <phoneticPr fontId="2" type="noConversion"/>
  </si>
  <si>
    <t>소                   계(0건)</t>
    <phoneticPr fontId="2" type="noConversion"/>
  </si>
  <si>
    <t>소                   계(2건)</t>
    <phoneticPr fontId="2" type="noConversion"/>
  </si>
  <si>
    <t>소                   계(29건)</t>
    <phoneticPr fontId="2" type="noConversion"/>
  </si>
  <si>
    <t>합                   계(31건)</t>
    <phoneticPr fontId="2" type="noConversion"/>
  </si>
  <si>
    <t>2019년 11월 교무과 업무추진비 세부 집행 내역</t>
    <phoneticPr fontId="2" type="noConversion"/>
  </si>
  <si>
    <t>(기간 : 2019.11.01.~11.30.)</t>
    <phoneticPr fontId="2" type="noConversion"/>
  </si>
  <si>
    <t>(금액단위 : 원)</t>
    <phoneticPr fontId="2" type="noConversion"/>
  </si>
  <si>
    <t>구분</t>
    <phoneticPr fontId="2" type="noConversion"/>
  </si>
  <si>
    <t>일자</t>
    <phoneticPr fontId="2" type="noConversion"/>
  </si>
  <si>
    <t>세부 집행 내역</t>
    <phoneticPr fontId="2" type="noConversion"/>
  </si>
  <si>
    <t>금액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</si>
  <si>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</si>
  <si>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</si>
  <si>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</si>
  <si>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</si>
  <si>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</si>
  <si>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합                   계(11건)</t>
    <phoneticPr fontId="2" type="noConversion"/>
  </si>
  <si>
    <t>대내 주요정책추진
관련 회의, 행사 등</t>
    <phoneticPr fontId="2" type="noConversion"/>
  </si>
  <si>
    <t>법인카드</t>
    <phoneticPr fontId="2" type="noConversion"/>
  </si>
  <si>
    <t>소                   계(9건)</t>
    <phoneticPr fontId="2" type="noConversion"/>
  </si>
  <si>
    <t>대외, 대유관기관
업무협의 및 간담회 등</t>
    <phoneticPr fontId="2" type="noConversion"/>
  </si>
  <si>
    <t>직원,유관기관직원</t>
    <phoneticPr fontId="2" type="noConversion"/>
  </si>
  <si>
    <t>소                   계(2건)</t>
    <phoneticPr fontId="2" type="noConversion"/>
  </si>
  <si>
    <t>위문, 격려 및
구성원 사기 진작 등</t>
    <phoneticPr fontId="2" type="noConversion"/>
  </si>
  <si>
    <t>소                   계(0건)</t>
    <phoneticPr fontId="2" type="noConversion"/>
  </si>
  <si>
    <t>2020학년도 강사/겸임교원 공개채용 관련 학과 담당자 회의 개최</t>
  </si>
  <si>
    <t>(기간 : 2020.01.01.~1.31.)</t>
    <phoneticPr fontId="2" type="noConversion"/>
  </si>
  <si>
    <t>2020년 1월 교무과 업무추진비 세부 집행 내역</t>
    <phoneticPr fontId="2" type="noConversion"/>
  </si>
  <si>
    <t>2020년 제1차 대학인사위원회 회의 및 간담회</t>
  </si>
  <si>
    <t>2019년도 우수교수상 심사위원회 회의</t>
  </si>
  <si>
    <t>교수채용심의위원회(7차) 회의 및 간담회</t>
  </si>
  <si>
    <t>소                   계(0건)</t>
    <phoneticPr fontId="2" type="noConversion"/>
  </si>
  <si>
    <t>소                   계(3건)</t>
    <phoneticPr fontId="2" type="noConversion"/>
  </si>
  <si>
    <t>2020년 2월 교무과 업무추진비 세부 집행 내역</t>
    <phoneticPr fontId="2" type="noConversion"/>
  </si>
  <si>
    <t>(기간 : 2020.02.01.~2.28.)</t>
    <phoneticPr fontId="2" type="noConversion"/>
  </si>
  <si>
    <t>2020학년도 강사채용 및 교원업적시스템 전산화 업무협의</t>
  </si>
  <si>
    <t>투썸플레이스전남대캠퍼스점</t>
  </si>
  <si>
    <t>해인</t>
  </si>
  <si>
    <t>070 41415333</t>
  </si>
  <si>
    <t>062 523 9800</t>
  </si>
  <si>
    <t>2020학년도 강사채용 및 교원업적시스템 전산화 업무협의</t>
    <phoneticPr fontId="2" type="noConversion"/>
  </si>
  <si>
    <t>코러스 본사, 교무과 직원</t>
    <phoneticPr fontId="2" type="noConversion"/>
  </si>
  <si>
    <t>법인카드</t>
    <phoneticPr fontId="2" type="noConversion"/>
  </si>
  <si>
    <t>법인카드</t>
    <phoneticPr fontId="2" type="noConversion"/>
  </si>
  <si>
    <t>교원업적평가 규정 개정 검토관련 업무 협의</t>
  </si>
  <si>
    <t>2020년 제1차 교육공무원 일반징계위원회 회의 및 간담회</t>
  </si>
  <si>
    <t>교연비 지급 심사 운영위원회 회의</t>
  </si>
  <si>
    <t>제4차 대학인사위원회</t>
  </si>
  <si>
    <t>교원업적평가 기준 개선 관련 업무협의</t>
  </si>
  <si>
    <t>소                   계(2건)</t>
    <phoneticPr fontId="2" type="noConversion"/>
  </si>
  <si>
    <t>소                   계(6건)</t>
    <phoneticPr fontId="2" type="noConversion"/>
  </si>
  <si>
    <t>합                   계(8건)</t>
    <phoneticPr fontId="2" type="noConversion"/>
  </si>
  <si>
    <t>2020년 2월 (교무과) 업무추진비 집행 내역</t>
    <phoneticPr fontId="2" type="noConversion"/>
  </si>
  <si>
    <t>집행 내역(예산액 : 55,130천원)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</si>
</sst>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\ dd&quot;일&quot;"/>
    <numFmt numFmtId="177" formatCode="#,###,"/>
  </numFmts>
  <fonts count="2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0" fontId="10" fillId="0" borderId="0"/>
    <xf numFmtId="0" fontId="8" fillId="0" borderId="0"/>
    <xf numFmtId="0" fontId="9" fillId="0" borderId="0"/>
    <xf numFmtId="0" fontId="16" fillId="0" borderId="0"/>
    <xf numFmtId="0" fontId="17" fillId="0" borderId="0">
      <alignment vertical="center"/>
    </xf>
    <xf numFmtId="0" fontId="7" fillId="0" borderId="0"/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0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1" fontId="12" fillId="0" borderId="1" xfId="2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/>
    </xf>
    <xf numFmtId="41" fontId="14" fillId="2" borderId="1" xfId="2" applyFont="1" applyFill="1" applyBorder="1" applyAlignment="1">
      <alignment horizontal="right" vertical="center"/>
    </xf>
    <xf numFmtId="41" fontId="14" fillId="2" borderId="1" xfId="2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10" fontId="14" fillId="0" borderId="1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vertical="center"/>
    </xf>
    <xf numFmtId="0" fontId="18" fillId="0" borderId="10" xfId="8" applyFont="1" applyBorder="1" applyAlignment="1">
      <alignment horizontal="center" vertical="center" shrinkToFit="1"/>
    </xf>
    <xf numFmtId="14" fontId="18" fillId="0" borderId="10" xfId="8" applyNumberFormat="1" applyFont="1" applyFill="1" applyBorder="1" applyAlignment="1">
      <alignment horizontal="center" vertical="center" shrinkToFit="1"/>
    </xf>
    <xf numFmtId="0" fontId="18" fillId="0" borderId="10" xfId="8" applyFont="1" applyFill="1" applyBorder="1" applyAlignment="1">
      <alignment horizontal="left" vertical="center" shrinkToFit="1"/>
    </xf>
    <xf numFmtId="3" fontId="18" fillId="0" borderId="10" xfId="8" applyNumberFormat="1" applyFont="1" applyFill="1" applyBorder="1" applyAlignment="1">
      <alignment horizontal="right" vertical="center" shrinkToFit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41" fontId="14" fillId="3" borderId="1" xfId="2" applyFont="1" applyFill="1" applyBorder="1" applyAlignment="1">
      <alignment horizontal="center" vertical="center" shrinkToFit="1"/>
    </xf>
    <xf numFmtId="10" fontId="14" fillId="3" borderId="1" xfId="0" applyNumberFormat="1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/>
    </xf>
    <xf numFmtId="3" fontId="14" fillId="3" borderId="1" xfId="2" applyNumberFormat="1" applyFont="1" applyFill="1" applyBorder="1" applyAlignment="1">
      <alignment horizontal="right" vertical="center"/>
    </xf>
    <xf numFmtId="176" fontId="13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shrinkToFit="1"/>
    </xf>
    <xf numFmtId="0" fontId="13" fillId="0" borderId="11" xfId="8" applyFont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42" fontId="13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41" fontId="18" fillId="0" borderId="10" xfId="8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42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shrinkToFit="1"/>
    </xf>
    <xf numFmtId="41" fontId="12" fillId="0" borderId="1" xfId="2" applyFont="1" applyBorder="1" applyAlignment="1">
      <alignment horizontal="center" vertical="center" shrinkToFit="1"/>
    </xf>
    <xf numFmtId="41" fontId="14" fillId="2" borderId="1" xfId="2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41" fontId="4" fillId="0" borderId="0" xfId="2" applyFont="1" applyAlignment="1">
      <alignment vertical="center" shrinkToFit="1"/>
    </xf>
    <xf numFmtId="0" fontId="12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vertical="center"/>
    </xf>
    <xf numFmtId="0" fontId="11" fillId="0" borderId="1" xfId="0" applyFont="1" applyBorder="1">
      <alignment vertical="center"/>
    </xf>
    <xf numFmtId="41" fontId="11" fillId="0" borderId="1" xfId="2" applyFont="1" applyBorder="1">
      <alignment vertical="center"/>
    </xf>
    <xf numFmtId="41" fontId="11" fillId="0" borderId="1" xfId="0" applyNumberFormat="1" applyFont="1" applyBorder="1">
      <alignment vertical="center"/>
    </xf>
    <xf numFmtId="41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41" fontId="12" fillId="0" borderId="1" xfId="2" applyFont="1" applyFill="1" applyBorder="1" applyAlignment="1">
      <alignment vertical="center" shrinkToFit="1"/>
    </xf>
    <xf numFmtId="0" fontId="18" fillId="0" borderId="10" xfId="8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20" fillId="0" borderId="1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41" fontId="11" fillId="0" borderId="7" xfId="2" applyFont="1" applyBorder="1" applyAlignment="1">
      <alignment horizontal="center" vertical="center"/>
    </xf>
    <xf numFmtId="41" fontId="11" fillId="0" borderId="9" xfId="2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41" fontId="11" fillId="0" borderId="1" xfId="2" applyFont="1" applyFill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10" fontId="11" fillId="0" borderId="9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0" fontId="11" fillId="0" borderId="1" xfId="1" applyNumberFormat="1" applyFont="1" applyBorder="1" applyAlignment="1">
      <alignment horizontal="center" vertical="center" wrapText="1"/>
    </xf>
    <xf numFmtId="10" fontId="11" fillId="0" borderId="1" xfId="1" applyNumberFormat="1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0" fontId="11" fillId="0" borderId="1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="85" zoomScaleNormal="85" workbookViewId="0">
      <selection activeCell="B2" sqref="B2"/>
    </sheetView>
  </sheetViews>
  <sheetFormatPr defaultRowHeight="16.5" x14ac:dyDescent="0.15"/>
  <cols>
    <col min="1" max="1" width="7.109375" style="9" customWidth="1"/>
    <col min="2" max="9" width="10" style="9" customWidth="1"/>
    <col min="10" max="10" width="6.6640625" style="9" customWidth="1"/>
    <col min="11" max="11" width="9" style="9" customWidth="1"/>
    <col min="12" max="13" width="8.88671875" style="9"/>
    <col min="14" max="14" width="9.33203125" style="9" bestFit="1" customWidth="1"/>
    <col min="15" max="16384" width="8.88671875" style="9"/>
  </cols>
  <sheetData>
    <row r="1" spans="1:11" ht="47.25" customHeight="1" x14ac:dyDescent="0.15">
      <c r="A1" s="80" t="s">
        <v>361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4" spans="1:11" s="55" customFormat="1" ht="20.25" x14ac:dyDescent="0.15">
      <c r="A4" s="81" t="s">
        <v>25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6.5" customHeight="1" x14ac:dyDescent="0.15">
      <c r="J5" s="82" t="s">
        <v>8</v>
      </c>
      <c r="K5" s="82"/>
    </row>
    <row r="6" spans="1:11" ht="26.25" customHeight="1" x14ac:dyDescent="0.15">
      <c r="A6" s="83" t="s">
        <v>9</v>
      </c>
      <c r="B6" s="83"/>
      <c r="C6" s="83"/>
      <c r="D6" s="83" t="s">
        <v>10</v>
      </c>
      <c r="E6" s="83"/>
      <c r="F6" s="84" t="s">
        <v>11</v>
      </c>
      <c r="G6" s="83"/>
      <c r="H6" s="85" t="s">
        <v>26</v>
      </c>
      <c r="I6" s="86"/>
      <c r="J6" s="83" t="s">
        <v>12</v>
      </c>
      <c r="K6" s="83"/>
    </row>
    <row r="7" spans="1:11" ht="26.25" customHeight="1" x14ac:dyDescent="0.15">
      <c r="A7" s="92">
        <v>55130</v>
      </c>
      <c r="B7" s="92"/>
      <c r="C7" s="92"/>
      <c r="D7" s="93">
        <f>H12</f>
        <v>1126</v>
      </c>
      <c r="E7" s="93"/>
      <c r="F7" s="92">
        <f>I32</f>
        <v>28952</v>
      </c>
      <c r="G7" s="92"/>
      <c r="H7" s="90">
        <f>A7-F7</f>
        <v>26178</v>
      </c>
      <c r="I7" s="91"/>
      <c r="J7" s="94">
        <f>F7/A7</f>
        <v>0.52515871576274264</v>
      </c>
      <c r="K7" s="95"/>
    </row>
    <row r="8" spans="1:11" x14ac:dyDescent="0.15">
      <c r="E8" s="9" t="s">
        <v>13</v>
      </c>
    </row>
    <row r="9" spans="1:11" s="55" customFormat="1" ht="20.25" x14ac:dyDescent="0.15">
      <c r="A9" s="81" t="s">
        <v>14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5" customHeight="1" x14ac:dyDescent="0.15">
      <c r="J10" s="96"/>
      <c r="K10" s="96"/>
    </row>
    <row r="11" spans="1:11" ht="34.5" customHeight="1" x14ac:dyDescent="0.15">
      <c r="A11" s="56" t="s">
        <v>15</v>
      </c>
      <c r="B11" s="84" t="s">
        <v>38</v>
      </c>
      <c r="C11" s="83"/>
      <c r="D11" s="84" t="s">
        <v>39</v>
      </c>
      <c r="E11" s="83"/>
      <c r="F11" s="87" t="s">
        <v>48</v>
      </c>
      <c r="G11" s="88"/>
      <c r="H11" s="84" t="s">
        <v>44</v>
      </c>
      <c r="I11" s="83"/>
      <c r="J11" s="83" t="s">
        <v>45</v>
      </c>
      <c r="K11" s="83"/>
    </row>
    <row r="12" spans="1:11" ht="26.25" customHeight="1" x14ac:dyDescent="0.15">
      <c r="A12" s="56" t="s">
        <v>16</v>
      </c>
      <c r="B12" s="99">
        <v>865</v>
      </c>
      <c r="C12" s="92"/>
      <c r="D12" s="99">
        <v>261</v>
      </c>
      <c r="E12" s="92"/>
      <c r="F12" s="99">
        <v>0</v>
      </c>
      <c r="G12" s="92"/>
      <c r="H12" s="99">
        <f>SUM(B12:G12)</f>
        <v>1126</v>
      </c>
      <c r="I12" s="92"/>
      <c r="J12" s="104"/>
      <c r="K12" s="105"/>
    </row>
    <row r="13" spans="1:11" s="57" customFormat="1" ht="26.25" customHeight="1" x14ac:dyDescent="0.15">
      <c r="A13" s="56" t="s">
        <v>17</v>
      </c>
      <c r="B13" s="97">
        <f>B12/$H$12</f>
        <v>0.76820603907637652</v>
      </c>
      <c r="C13" s="98"/>
      <c r="D13" s="97">
        <f t="shared" ref="D13" si="0">D12/$H$12</f>
        <v>0.23179396092362345</v>
      </c>
      <c r="E13" s="98"/>
      <c r="F13" s="97">
        <f t="shared" ref="F13" si="1">F12/$H$12</f>
        <v>0</v>
      </c>
      <c r="G13" s="98"/>
      <c r="H13" s="97">
        <v>1</v>
      </c>
      <c r="I13" s="98"/>
      <c r="J13" s="106"/>
      <c r="K13" s="106"/>
    </row>
    <row r="14" spans="1:11" x14ac:dyDescent="0.15">
      <c r="B14" s="58"/>
      <c r="C14" s="58"/>
      <c r="D14" s="58"/>
      <c r="E14" s="58"/>
      <c r="F14" s="58"/>
      <c r="G14" s="58"/>
      <c r="H14" s="58"/>
      <c r="I14" s="58"/>
    </row>
    <row r="15" spans="1:11" s="55" customFormat="1" ht="20.25" x14ac:dyDescent="0.15">
      <c r="A15" s="81" t="s">
        <v>18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6.5" customHeight="1" x14ac:dyDescent="0.15">
      <c r="J16" s="82"/>
      <c r="K16" s="82"/>
    </row>
    <row r="17" spans="1:14" ht="27" customHeight="1" x14ac:dyDescent="0.15">
      <c r="A17" s="83" t="s">
        <v>15</v>
      </c>
      <c r="B17" s="85" t="s">
        <v>362</v>
      </c>
      <c r="C17" s="89"/>
      <c r="D17" s="89"/>
      <c r="E17" s="89"/>
      <c r="F17" s="89"/>
      <c r="G17" s="89"/>
      <c r="H17" s="100" t="s">
        <v>29</v>
      </c>
      <c r="I17" s="101"/>
      <c r="J17" s="83" t="s">
        <v>46</v>
      </c>
      <c r="K17" s="83"/>
    </row>
    <row r="18" spans="1:14" ht="33" customHeight="1" x14ac:dyDescent="0.15">
      <c r="A18" s="83"/>
      <c r="B18" s="84" t="s">
        <v>38</v>
      </c>
      <c r="C18" s="83"/>
      <c r="D18" s="84" t="s">
        <v>39</v>
      </c>
      <c r="E18" s="83"/>
      <c r="F18" s="87" t="s">
        <v>40</v>
      </c>
      <c r="G18" s="88"/>
      <c r="H18" s="102"/>
      <c r="I18" s="103"/>
      <c r="J18" s="83"/>
      <c r="K18" s="83"/>
    </row>
    <row r="19" spans="1:14" ht="22.5" customHeight="1" x14ac:dyDescent="0.15">
      <c r="A19" s="83"/>
      <c r="B19" s="56" t="s">
        <v>19</v>
      </c>
      <c r="C19" s="56" t="s">
        <v>16</v>
      </c>
      <c r="D19" s="56" t="s">
        <v>19</v>
      </c>
      <c r="E19" s="56" t="s">
        <v>16</v>
      </c>
      <c r="F19" s="56" t="s">
        <v>19</v>
      </c>
      <c r="G19" s="56" t="s">
        <v>16</v>
      </c>
      <c r="H19" s="56" t="s">
        <v>27</v>
      </c>
      <c r="I19" s="56" t="s">
        <v>28</v>
      </c>
      <c r="J19" s="59"/>
      <c r="K19" s="59"/>
    </row>
    <row r="20" spans="1:14" ht="21" customHeight="1" x14ac:dyDescent="0.15">
      <c r="A20" s="56" t="s">
        <v>0</v>
      </c>
      <c r="B20" s="60">
        <v>7</v>
      </c>
      <c r="C20" s="60">
        <v>2059</v>
      </c>
      <c r="D20" s="60"/>
      <c r="E20" s="60"/>
      <c r="F20" s="60">
        <v>3</v>
      </c>
      <c r="G20" s="60">
        <v>431</v>
      </c>
      <c r="H20" s="60">
        <f t="shared" ref="H20:H31" si="2">B20+D20+F20</f>
        <v>10</v>
      </c>
      <c r="I20" s="60">
        <f>C20+E20+G20</f>
        <v>2490</v>
      </c>
      <c r="J20" s="59"/>
      <c r="K20" s="61"/>
      <c r="L20" s="62"/>
    </row>
    <row r="21" spans="1:14" ht="21" customHeight="1" x14ac:dyDescent="0.15">
      <c r="A21" s="56" t="s">
        <v>1</v>
      </c>
      <c r="B21" s="60">
        <v>7</v>
      </c>
      <c r="C21" s="60">
        <v>2156</v>
      </c>
      <c r="D21" s="60">
        <v>1</v>
      </c>
      <c r="E21" s="60">
        <v>124</v>
      </c>
      <c r="F21" s="60">
        <v>0</v>
      </c>
      <c r="G21" s="60">
        <v>0</v>
      </c>
      <c r="H21" s="60">
        <f t="shared" si="2"/>
        <v>8</v>
      </c>
      <c r="I21" s="60">
        <f t="shared" ref="I21:I31" si="3">C21+E21+G21</f>
        <v>2280</v>
      </c>
      <c r="J21" s="59"/>
      <c r="K21" s="61"/>
      <c r="L21" s="62"/>
    </row>
    <row r="22" spans="1:14" ht="21" customHeight="1" x14ac:dyDescent="0.15">
      <c r="A22" s="56" t="s">
        <v>2</v>
      </c>
      <c r="B22" s="60">
        <v>28</v>
      </c>
      <c r="C22" s="60">
        <v>4031</v>
      </c>
      <c r="D22" s="60">
        <v>2</v>
      </c>
      <c r="E22" s="60">
        <v>212</v>
      </c>
      <c r="F22" s="60">
        <v>0</v>
      </c>
      <c r="G22" s="60">
        <v>0</v>
      </c>
      <c r="H22" s="60">
        <f t="shared" si="2"/>
        <v>30</v>
      </c>
      <c r="I22" s="60">
        <f t="shared" si="3"/>
        <v>4243</v>
      </c>
      <c r="J22" s="59"/>
      <c r="K22" s="61"/>
      <c r="L22" s="62"/>
    </row>
    <row r="23" spans="1:14" ht="21" customHeight="1" x14ac:dyDescent="0.15">
      <c r="A23" s="56" t="s">
        <v>3</v>
      </c>
      <c r="B23" s="60">
        <v>6</v>
      </c>
      <c r="C23" s="60">
        <v>901</v>
      </c>
      <c r="D23" s="60">
        <v>0</v>
      </c>
      <c r="E23" s="60">
        <v>0</v>
      </c>
      <c r="F23" s="60">
        <v>0</v>
      </c>
      <c r="G23" s="60">
        <v>0</v>
      </c>
      <c r="H23" s="60">
        <f t="shared" si="2"/>
        <v>6</v>
      </c>
      <c r="I23" s="60">
        <f t="shared" si="3"/>
        <v>901</v>
      </c>
      <c r="J23" s="59"/>
      <c r="K23" s="61"/>
      <c r="L23" s="62"/>
    </row>
    <row r="24" spans="1:14" ht="21" customHeight="1" x14ac:dyDescent="0.15">
      <c r="A24" s="56" t="s">
        <v>4</v>
      </c>
      <c r="B24" s="60">
        <v>11</v>
      </c>
      <c r="C24" s="60">
        <v>1588</v>
      </c>
      <c r="D24" s="60">
        <v>0</v>
      </c>
      <c r="E24" s="60">
        <v>0</v>
      </c>
      <c r="F24" s="60">
        <v>0</v>
      </c>
      <c r="G24" s="60">
        <v>0</v>
      </c>
      <c r="H24" s="60">
        <f t="shared" si="2"/>
        <v>11</v>
      </c>
      <c r="I24" s="60">
        <f t="shared" si="3"/>
        <v>1588</v>
      </c>
      <c r="J24" s="59"/>
      <c r="K24" s="61"/>
      <c r="L24" s="62"/>
    </row>
    <row r="25" spans="1:14" ht="21" customHeight="1" x14ac:dyDescent="0.15">
      <c r="A25" s="56" t="s">
        <v>5</v>
      </c>
      <c r="B25" s="60">
        <v>19</v>
      </c>
      <c r="C25" s="60">
        <v>7314</v>
      </c>
      <c r="D25" s="60">
        <v>0</v>
      </c>
      <c r="E25" s="60">
        <v>0</v>
      </c>
      <c r="F25" s="60">
        <v>0</v>
      </c>
      <c r="G25" s="60">
        <v>0</v>
      </c>
      <c r="H25" s="60">
        <f t="shared" si="2"/>
        <v>19</v>
      </c>
      <c r="I25" s="60">
        <f t="shared" si="3"/>
        <v>7314</v>
      </c>
      <c r="J25" s="59"/>
      <c r="K25" s="61"/>
      <c r="L25" s="62"/>
    </row>
    <row r="26" spans="1:14" ht="21" customHeight="1" x14ac:dyDescent="0.15">
      <c r="A26" s="56" t="s">
        <v>6</v>
      </c>
      <c r="B26" s="60">
        <v>8</v>
      </c>
      <c r="C26" s="60">
        <v>834</v>
      </c>
      <c r="D26" s="60">
        <v>0</v>
      </c>
      <c r="E26" s="60">
        <v>0</v>
      </c>
      <c r="F26" s="60">
        <v>1</v>
      </c>
      <c r="G26" s="60">
        <v>92</v>
      </c>
      <c r="H26" s="60">
        <f t="shared" si="2"/>
        <v>9</v>
      </c>
      <c r="I26" s="60">
        <f t="shared" si="3"/>
        <v>926</v>
      </c>
      <c r="J26" s="59"/>
      <c r="K26" s="61"/>
      <c r="L26" s="62"/>
      <c r="N26" s="63"/>
    </row>
    <row r="27" spans="1:14" ht="21" customHeight="1" x14ac:dyDescent="0.15">
      <c r="A27" s="56" t="s">
        <v>7</v>
      </c>
      <c r="B27" s="60">
        <v>2</v>
      </c>
      <c r="C27" s="60">
        <v>429</v>
      </c>
      <c r="D27" s="60">
        <v>0</v>
      </c>
      <c r="E27" s="60">
        <v>0</v>
      </c>
      <c r="F27" s="60">
        <v>0</v>
      </c>
      <c r="G27" s="60">
        <v>0</v>
      </c>
      <c r="H27" s="60">
        <f t="shared" si="2"/>
        <v>2</v>
      </c>
      <c r="I27" s="60">
        <f t="shared" si="3"/>
        <v>429</v>
      </c>
      <c r="J27" s="59"/>
      <c r="K27" s="61"/>
      <c r="L27" s="62"/>
    </row>
    <row r="28" spans="1:14" ht="21" customHeight="1" x14ac:dyDescent="0.15">
      <c r="A28" s="56" t="s">
        <v>22</v>
      </c>
      <c r="B28" s="60">
        <v>9</v>
      </c>
      <c r="C28" s="60">
        <v>1313</v>
      </c>
      <c r="D28" s="60">
        <v>2</v>
      </c>
      <c r="E28" s="60">
        <v>177</v>
      </c>
      <c r="F28" s="60">
        <v>0</v>
      </c>
      <c r="G28" s="60">
        <v>0</v>
      </c>
      <c r="H28" s="60">
        <f t="shared" si="2"/>
        <v>11</v>
      </c>
      <c r="I28" s="60">
        <f t="shared" si="3"/>
        <v>1490</v>
      </c>
      <c r="J28" s="59"/>
      <c r="K28" s="61"/>
      <c r="L28" s="62"/>
    </row>
    <row r="29" spans="1:14" ht="21" customHeight="1" x14ac:dyDescent="0.15">
      <c r="A29" s="56" t="s">
        <v>23</v>
      </c>
      <c r="B29" s="60">
        <v>29</v>
      </c>
      <c r="C29" s="60">
        <v>4346</v>
      </c>
      <c r="D29" s="60">
        <v>0</v>
      </c>
      <c r="E29" s="60">
        <v>0</v>
      </c>
      <c r="F29" s="60">
        <v>2</v>
      </c>
      <c r="G29" s="60">
        <v>1380</v>
      </c>
      <c r="H29" s="60">
        <f t="shared" si="2"/>
        <v>31</v>
      </c>
      <c r="I29" s="60">
        <f>C29+E29+G29</f>
        <v>5726</v>
      </c>
      <c r="J29" s="59"/>
      <c r="K29" s="61"/>
      <c r="L29" s="62"/>
    </row>
    <row r="30" spans="1:14" ht="21" customHeight="1" x14ac:dyDescent="0.15">
      <c r="A30" s="56" t="s">
        <v>20</v>
      </c>
      <c r="B30" s="60">
        <v>3</v>
      </c>
      <c r="C30" s="60">
        <v>439</v>
      </c>
      <c r="D30" s="60">
        <v>0</v>
      </c>
      <c r="E30" s="60">
        <v>0</v>
      </c>
      <c r="F30" s="60">
        <v>0</v>
      </c>
      <c r="G30" s="60">
        <v>0</v>
      </c>
      <c r="H30" s="60">
        <f t="shared" si="2"/>
        <v>3</v>
      </c>
      <c r="I30" s="60">
        <f t="shared" si="3"/>
        <v>439</v>
      </c>
      <c r="J30" s="59"/>
      <c r="K30" s="59"/>
    </row>
    <row r="31" spans="1:14" ht="21" customHeight="1" x14ac:dyDescent="0.15">
      <c r="A31" s="56" t="s">
        <v>21</v>
      </c>
      <c r="B31" s="60">
        <v>8</v>
      </c>
      <c r="C31" s="60">
        <v>865</v>
      </c>
      <c r="D31" s="60">
        <v>2</v>
      </c>
      <c r="E31" s="60">
        <v>261</v>
      </c>
      <c r="F31" s="60">
        <v>0</v>
      </c>
      <c r="G31" s="60">
        <v>0</v>
      </c>
      <c r="H31" s="60">
        <f t="shared" si="2"/>
        <v>10</v>
      </c>
      <c r="I31" s="60">
        <f t="shared" si="3"/>
        <v>1126</v>
      </c>
      <c r="J31" s="59"/>
      <c r="K31" s="59"/>
    </row>
    <row r="32" spans="1:14" ht="26.25" customHeight="1" x14ac:dyDescent="0.15">
      <c r="A32" s="64" t="s">
        <v>24</v>
      </c>
      <c r="B32" s="65">
        <f t="shared" ref="B32:H32" si="4">SUM(B20:B31)</f>
        <v>137</v>
      </c>
      <c r="C32" s="65">
        <f t="shared" si="4"/>
        <v>26275</v>
      </c>
      <c r="D32" s="65">
        <f t="shared" si="4"/>
        <v>7</v>
      </c>
      <c r="E32" s="65">
        <f t="shared" si="4"/>
        <v>774</v>
      </c>
      <c r="F32" s="65">
        <f t="shared" si="4"/>
        <v>6</v>
      </c>
      <c r="G32" s="65">
        <f t="shared" si="4"/>
        <v>1903</v>
      </c>
      <c r="H32" s="65">
        <f t="shared" si="4"/>
        <v>150</v>
      </c>
      <c r="I32" s="65">
        <f>SUM(I20:I31)</f>
        <v>28952</v>
      </c>
      <c r="J32" s="59"/>
      <c r="K32" s="59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7244094488188981" right="0.39370078740157483" top="0.82677165354330717" bottom="0.82677165354330717" header="0.51181102362204722" footer="0.51181102362204722"/>
  <pageSetup paperSize="9" scale="7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Normal="100" zoomScaleSheetLayoutView="100" workbookViewId="0">
      <selection activeCell="G5" sqref="G5:G1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160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162</v>
      </c>
      <c r="B2" s="47"/>
      <c r="C2" s="9"/>
      <c r="D2" s="10"/>
      <c r="E2" s="70" t="s">
        <v>30</v>
      </c>
      <c r="F2" s="70"/>
      <c r="G2" s="49"/>
      <c r="H2" s="70"/>
      <c r="I2" s="70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182</v>
      </c>
      <c r="E4" s="17">
        <f>E11+E15+E19</f>
        <v>901060</v>
      </c>
      <c r="F4" s="18"/>
      <c r="G4" s="51"/>
      <c r="H4" s="18"/>
      <c r="I4" s="19">
        <f>I11+I15+I19</f>
        <v>1</v>
      </c>
      <c r="J4" s="17"/>
    </row>
    <row r="5" spans="1:10" s="4" customFormat="1" ht="19.5" customHeight="1" x14ac:dyDescent="0.15">
      <c r="A5" s="108" t="s">
        <v>38</v>
      </c>
      <c r="B5" s="39">
        <v>43619</v>
      </c>
      <c r="C5" s="40" t="s">
        <v>47</v>
      </c>
      <c r="D5" s="69" t="s">
        <v>154</v>
      </c>
      <c r="E5" s="42">
        <v>18060</v>
      </c>
      <c r="F5" s="41" t="s">
        <v>92</v>
      </c>
      <c r="G5" s="52" t="s">
        <v>70</v>
      </c>
      <c r="H5" s="48" t="s">
        <v>74</v>
      </c>
      <c r="I5" s="20"/>
      <c r="J5" s="21"/>
    </row>
    <row r="6" spans="1:10" s="4" customFormat="1" ht="19.5" customHeight="1" x14ac:dyDescent="0.15">
      <c r="A6" s="109"/>
      <c r="B6" s="39">
        <v>43619</v>
      </c>
      <c r="C6" s="40" t="s">
        <v>47</v>
      </c>
      <c r="D6" s="69" t="s">
        <v>155</v>
      </c>
      <c r="E6" s="42">
        <v>58000</v>
      </c>
      <c r="F6" s="41" t="s">
        <v>92</v>
      </c>
      <c r="G6" s="52" t="s">
        <v>70</v>
      </c>
      <c r="H6" s="48" t="s">
        <v>74</v>
      </c>
      <c r="I6" s="20"/>
      <c r="J6" s="21"/>
    </row>
    <row r="7" spans="1:10" s="4" customFormat="1" ht="19.5" customHeight="1" x14ac:dyDescent="0.15">
      <c r="A7" s="109"/>
      <c r="B7" s="39">
        <v>43619</v>
      </c>
      <c r="C7" s="40" t="s">
        <v>47</v>
      </c>
      <c r="D7" s="69" t="s">
        <v>154</v>
      </c>
      <c r="E7" s="42">
        <v>231000</v>
      </c>
      <c r="F7" s="41" t="s">
        <v>92</v>
      </c>
      <c r="G7" s="52" t="s">
        <v>129</v>
      </c>
      <c r="H7" s="48" t="s">
        <v>138</v>
      </c>
      <c r="I7" s="20"/>
      <c r="J7" s="21"/>
    </row>
    <row r="8" spans="1:10" s="4" customFormat="1" ht="19.5" customHeight="1" x14ac:dyDescent="0.15">
      <c r="A8" s="109"/>
      <c r="B8" s="39">
        <v>43629</v>
      </c>
      <c r="C8" s="40" t="s">
        <v>47</v>
      </c>
      <c r="D8" s="69" t="s">
        <v>156</v>
      </c>
      <c r="E8" s="42">
        <v>34000</v>
      </c>
      <c r="F8" s="41" t="s">
        <v>92</v>
      </c>
      <c r="G8" s="52" t="s">
        <v>132</v>
      </c>
      <c r="H8" s="48" t="s">
        <v>141</v>
      </c>
      <c r="I8" s="20"/>
      <c r="J8" s="21"/>
    </row>
    <row r="9" spans="1:10" s="4" customFormat="1" ht="19.5" customHeight="1" x14ac:dyDescent="0.15">
      <c r="A9" s="109"/>
      <c r="B9" s="39">
        <v>43636</v>
      </c>
      <c r="C9" s="40" t="s">
        <v>47</v>
      </c>
      <c r="D9" s="69" t="s">
        <v>157</v>
      </c>
      <c r="E9" s="42">
        <v>198000</v>
      </c>
      <c r="F9" s="41" t="s">
        <v>92</v>
      </c>
      <c r="G9" s="52" t="s">
        <v>129</v>
      </c>
      <c r="H9" s="48" t="s">
        <v>138</v>
      </c>
      <c r="I9" s="20"/>
      <c r="J9" s="21"/>
    </row>
    <row r="10" spans="1:10" s="4" customFormat="1" ht="19.5" customHeight="1" x14ac:dyDescent="0.15">
      <c r="A10" s="109"/>
      <c r="B10" s="39">
        <v>43637</v>
      </c>
      <c r="C10" s="40" t="s">
        <v>47</v>
      </c>
      <c r="D10" s="69" t="s">
        <v>158</v>
      </c>
      <c r="E10" s="42">
        <v>362000</v>
      </c>
      <c r="F10" s="41" t="s">
        <v>92</v>
      </c>
      <c r="G10" s="52" t="s">
        <v>96</v>
      </c>
      <c r="H10" s="48" t="s">
        <v>101</v>
      </c>
      <c r="I10" s="20"/>
      <c r="J10" s="21"/>
    </row>
    <row r="11" spans="1:10" s="4" customFormat="1" ht="19.5" customHeight="1" x14ac:dyDescent="0.15">
      <c r="A11" s="110"/>
      <c r="B11" s="29"/>
      <c r="C11" s="30"/>
      <c r="D11" s="31" t="s">
        <v>159</v>
      </c>
      <c r="E11" s="32">
        <f>SUM(E5:E10)</f>
        <v>901060</v>
      </c>
      <c r="F11" s="33"/>
      <c r="G11" s="33"/>
      <c r="H11" s="33"/>
      <c r="I11" s="34">
        <f>E11/E4</f>
        <v>1</v>
      </c>
      <c r="J11" s="35"/>
    </row>
    <row r="12" spans="1:10" s="4" customFormat="1" ht="19.5" customHeight="1" x14ac:dyDescent="0.15">
      <c r="A12" s="111" t="s">
        <v>39</v>
      </c>
      <c r="B12" s="26"/>
      <c r="C12" s="40"/>
      <c r="D12" s="27"/>
      <c r="E12" s="28"/>
      <c r="F12" s="25"/>
      <c r="G12" s="53"/>
      <c r="H12" s="43"/>
      <c r="I12" s="22"/>
      <c r="J12" s="23"/>
    </row>
    <row r="13" spans="1:10" s="4" customFormat="1" ht="19.5" customHeight="1" x14ac:dyDescent="0.15">
      <c r="A13" s="112"/>
      <c r="B13" s="26"/>
      <c r="C13" s="40"/>
      <c r="D13" s="27"/>
      <c r="E13" s="28"/>
      <c r="F13" s="25"/>
      <c r="G13" s="53"/>
      <c r="H13" s="43"/>
      <c r="I13" s="22"/>
      <c r="J13" s="23"/>
    </row>
    <row r="14" spans="1:10" s="4" customFormat="1" ht="19.5" customHeight="1" x14ac:dyDescent="0.15">
      <c r="A14" s="112"/>
      <c r="B14" s="26"/>
      <c r="C14" s="25"/>
      <c r="D14" s="27"/>
      <c r="E14" s="28"/>
      <c r="F14" s="25"/>
      <c r="G14" s="53"/>
      <c r="H14" s="43"/>
      <c r="I14" s="22"/>
      <c r="J14" s="23"/>
    </row>
    <row r="15" spans="1:10" s="4" customFormat="1" ht="19.5" customHeight="1" x14ac:dyDescent="0.15">
      <c r="A15" s="113"/>
      <c r="B15" s="29"/>
      <c r="C15" s="30"/>
      <c r="D15" s="31" t="s">
        <v>143</v>
      </c>
      <c r="E15" s="36">
        <f>SUM(E12:E14)</f>
        <v>0</v>
      </c>
      <c r="F15" s="33"/>
      <c r="G15" s="33"/>
      <c r="H15" s="33"/>
      <c r="I15" s="34">
        <f>E15/E4</f>
        <v>0</v>
      </c>
      <c r="J15" s="35"/>
    </row>
    <row r="16" spans="1:10" s="4" customFormat="1" ht="19.5" customHeight="1" x14ac:dyDescent="0.15">
      <c r="A16" s="111" t="s">
        <v>48</v>
      </c>
      <c r="B16" s="39"/>
      <c r="C16" s="40"/>
      <c r="D16" s="44"/>
      <c r="E16" s="28"/>
      <c r="F16" s="25"/>
      <c r="G16" s="25"/>
      <c r="H16" s="25"/>
      <c r="I16" s="24"/>
      <c r="J16" s="23"/>
    </row>
    <row r="17" spans="1:10" s="4" customFormat="1" ht="19.5" customHeight="1" x14ac:dyDescent="0.15">
      <c r="A17" s="112"/>
      <c r="B17" s="26"/>
      <c r="C17" s="25"/>
      <c r="D17" s="66"/>
      <c r="E17" s="28"/>
      <c r="F17" s="25"/>
      <c r="G17" s="25"/>
      <c r="H17" s="25"/>
      <c r="I17" s="24"/>
      <c r="J17" s="23"/>
    </row>
    <row r="18" spans="1:10" s="4" customFormat="1" ht="19.5" customHeight="1" x14ac:dyDescent="0.15">
      <c r="A18" s="112"/>
      <c r="B18" s="26"/>
      <c r="C18" s="25"/>
      <c r="D18" s="66"/>
      <c r="E18" s="28"/>
      <c r="F18" s="25"/>
      <c r="G18" s="25"/>
      <c r="H18" s="25"/>
      <c r="I18" s="24"/>
      <c r="J18" s="23"/>
    </row>
    <row r="19" spans="1:10" s="4" customFormat="1" ht="19.5" customHeight="1" x14ac:dyDescent="0.15">
      <c r="A19" s="113"/>
      <c r="B19" s="29"/>
      <c r="C19" s="37"/>
      <c r="D19" s="31" t="s">
        <v>49</v>
      </c>
      <c r="E19" s="36">
        <f>SUM(E16:E18)</f>
        <v>0</v>
      </c>
      <c r="F19" s="33"/>
      <c r="G19" s="33"/>
      <c r="H19" s="33"/>
      <c r="I19" s="34">
        <f>E19/E4</f>
        <v>0</v>
      </c>
      <c r="J19" s="38"/>
    </row>
  </sheetData>
  <mergeCells count="4">
    <mergeCell ref="A1:J1"/>
    <mergeCell ref="A5:A11"/>
    <mergeCell ref="A12:A15"/>
    <mergeCell ref="A16:A19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16" zoomScaleNormal="100" zoomScaleSheetLayoutView="100" workbookViewId="0">
      <selection activeCell="G34" sqref="G34:G35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153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152</v>
      </c>
      <c r="B2" s="47"/>
      <c r="C2" s="9"/>
      <c r="D2" s="10"/>
      <c r="E2" s="68" t="s">
        <v>30</v>
      </c>
      <c r="F2" s="68"/>
      <c r="G2" s="49"/>
      <c r="H2" s="68"/>
      <c r="I2" s="68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51</v>
      </c>
      <c r="E4" s="17">
        <f>E33+E37+E41</f>
        <v>4242990</v>
      </c>
      <c r="F4" s="18"/>
      <c r="G4" s="51"/>
      <c r="H4" s="18"/>
      <c r="I4" s="19">
        <f>I33+I37+I41</f>
        <v>1</v>
      </c>
      <c r="J4" s="17"/>
    </row>
    <row r="5" spans="1:10" s="4" customFormat="1" ht="19.5" customHeight="1" x14ac:dyDescent="0.15">
      <c r="A5" s="108" t="s">
        <v>38</v>
      </c>
      <c r="B5" s="39">
        <v>43586</v>
      </c>
      <c r="C5" s="40" t="s">
        <v>105</v>
      </c>
      <c r="D5" s="69" t="s">
        <v>111</v>
      </c>
      <c r="E5" s="42">
        <v>91600</v>
      </c>
      <c r="F5" s="41" t="s">
        <v>92</v>
      </c>
      <c r="G5" s="52" t="s">
        <v>124</v>
      </c>
      <c r="H5" s="48" t="s">
        <v>133</v>
      </c>
      <c r="I5" s="20"/>
      <c r="J5" s="21"/>
    </row>
    <row r="6" spans="1:10" s="4" customFormat="1" ht="19.5" customHeight="1" x14ac:dyDescent="0.15">
      <c r="A6" s="109"/>
      <c r="B6" s="39">
        <v>43587</v>
      </c>
      <c r="C6" s="40" t="s">
        <v>105</v>
      </c>
      <c r="D6" s="69" t="s">
        <v>146</v>
      </c>
      <c r="E6" s="42">
        <v>22020</v>
      </c>
      <c r="F6" s="41" t="s">
        <v>92</v>
      </c>
      <c r="G6" s="52" t="s">
        <v>94</v>
      </c>
      <c r="H6" s="48" t="s">
        <v>99</v>
      </c>
      <c r="I6" s="20"/>
      <c r="J6" s="21"/>
    </row>
    <row r="7" spans="1:10" s="4" customFormat="1" ht="19.5" customHeight="1" x14ac:dyDescent="0.15">
      <c r="A7" s="109"/>
      <c r="B7" s="39">
        <v>43587</v>
      </c>
      <c r="C7" s="40" t="s">
        <v>105</v>
      </c>
      <c r="D7" s="69" t="s">
        <v>112</v>
      </c>
      <c r="E7" s="42">
        <v>48000</v>
      </c>
      <c r="F7" s="41" t="s">
        <v>92</v>
      </c>
      <c r="G7" s="52" t="s">
        <v>125</v>
      </c>
      <c r="H7" s="48" t="s">
        <v>134</v>
      </c>
      <c r="I7" s="20"/>
      <c r="J7" s="21"/>
    </row>
    <row r="8" spans="1:10" s="4" customFormat="1" ht="19.5" customHeight="1" x14ac:dyDescent="0.15">
      <c r="A8" s="109"/>
      <c r="B8" s="39">
        <v>43587</v>
      </c>
      <c r="C8" s="40" t="s">
        <v>105</v>
      </c>
      <c r="D8" s="69" t="s">
        <v>147</v>
      </c>
      <c r="E8" s="42">
        <v>414700</v>
      </c>
      <c r="F8" s="41" t="s">
        <v>92</v>
      </c>
      <c r="G8" s="52" t="s">
        <v>95</v>
      </c>
      <c r="H8" s="48" t="s">
        <v>100</v>
      </c>
      <c r="I8" s="20"/>
      <c r="J8" s="21"/>
    </row>
    <row r="9" spans="1:10" s="4" customFormat="1" ht="19.5" customHeight="1" x14ac:dyDescent="0.15">
      <c r="A9" s="109"/>
      <c r="B9" s="39">
        <v>43594</v>
      </c>
      <c r="C9" s="40" t="s">
        <v>105</v>
      </c>
      <c r="D9" s="69" t="s">
        <v>113</v>
      </c>
      <c r="E9" s="42">
        <v>9000</v>
      </c>
      <c r="F9" s="41" t="s">
        <v>92</v>
      </c>
      <c r="G9" s="52" t="s">
        <v>126</v>
      </c>
      <c r="H9" s="48" t="s">
        <v>135</v>
      </c>
      <c r="I9" s="20"/>
      <c r="J9" s="21"/>
    </row>
    <row r="10" spans="1:10" s="4" customFormat="1" ht="19.5" customHeight="1" x14ac:dyDescent="0.15">
      <c r="A10" s="109"/>
      <c r="B10" s="39">
        <v>43594</v>
      </c>
      <c r="C10" s="40" t="s">
        <v>105</v>
      </c>
      <c r="D10" s="69" t="s">
        <v>114</v>
      </c>
      <c r="E10" s="42">
        <v>134000</v>
      </c>
      <c r="F10" s="41" t="s">
        <v>92</v>
      </c>
      <c r="G10" s="52" t="s">
        <v>127</v>
      </c>
      <c r="H10" s="48" t="s">
        <v>136</v>
      </c>
      <c r="I10" s="20"/>
      <c r="J10" s="21"/>
    </row>
    <row r="11" spans="1:10" s="4" customFormat="1" ht="19.5" customHeight="1" x14ac:dyDescent="0.15">
      <c r="A11" s="109"/>
      <c r="B11" s="39">
        <v>43594</v>
      </c>
      <c r="C11" s="40" t="s">
        <v>105</v>
      </c>
      <c r="D11" s="69" t="s">
        <v>113</v>
      </c>
      <c r="E11" s="42">
        <v>394660</v>
      </c>
      <c r="F11" s="41" t="s">
        <v>92</v>
      </c>
      <c r="G11" s="52" t="s">
        <v>70</v>
      </c>
      <c r="H11" s="48" t="s">
        <v>74</v>
      </c>
      <c r="I11" s="20"/>
      <c r="J11" s="21"/>
    </row>
    <row r="12" spans="1:10" s="4" customFormat="1" ht="19.5" customHeight="1" x14ac:dyDescent="0.15">
      <c r="A12" s="109"/>
      <c r="B12" s="39">
        <v>43595</v>
      </c>
      <c r="C12" s="40" t="s">
        <v>105</v>
      </c>
      <c r="D12" s="69" t="s">
        <v>148</v>
      </c>
      <c r="E12" s="42">
        <v>30000</v>
      </c>
      <c r="F12" s="41" t="s">
        <v>92</v>
      </c>
      <c r="G12" s="52" t="s">
        <v>126</v>
      </c>
      <c r="H12" s="48" t="s">
        <v>135</v>
      </c>
      <c r="I12" s="20"/>
      <c r="J12" s="21" t="s">
        <v>151</v>
      </c>
    </row>
    <row r="13" spans="1:10" s="4" customFormat="1" ht="19.5" customHeight="1" x14ac:dyDescent="0.15">
      <c r="A13" s="109"/>
      <c r="B13" s="39">
        <v>43595</v>
      </c>
      <c r="C13" s="40" t="s">
        <v>105</v>
      </c>
      <c r="D13" s="69" t="s">
        <v>115</v>
      </c>
      <c r="E13" s="42">
        <v>72100</v>
      </c>
      <c r="F13" s="41" t="s">
        <v>92</v>
      </c>
      <c r="G13" s="52" t="s">
        <v>124</v>
      </c>
      <c r="H13" s="48" t="s">
        <v>133</v>
      </c>
      <c r="I13" s="20"/>
      <c r="J13" s="21"/>
    </row>
    <row r="14" spans="1:10" s="4" customFormat="1" ht="19.5" customHeight="1" x14ac:dyDescent="0.15">
      <c r="A14" s="109"/>
      <c r="B14" s="39">
        <v>43598</v>
      </c>
      <c r="C14" s="40" t="s">
        <v>105</v>
      </c>
      <c r="D14" s="69" t="s">
        <v>115</v>
      </c>
      <c r="E14" s="42">
        <v>109000</v>
      </c>
      <c r="F14" s="41" t="s">
        <v>92</v>
      </c>
      <c r="G14" s="52" t="s">
        <v>124</v>
      </c>
      <c r="H14" s="48" t="s">
        <v>133</v>
      </c>
      <c r="I14" s="20"/>
      <c r="J14" s="21"/>
    </row>
    <row r="15" spans="1:10" s="4" customFormat="1" ht="19.5" customHeight="1" x14ac:dyDescent="0.15">
      <c r="A15" s="109"/>
      <c r="B15" s="39">
        <v>43599</v>
      </c>
      <c r="C15" s="40" t="s">
        <v>105</v>
      </c>
      <c r="D15" s="69" t="s">
        <v>115</v>
      </c>
      <c r="E15" s="42">
        <v>76000</v>
      </c>
      <c r="F15" s="41" t="s">
        <v>92</v>
      </c>
      <c r="G15" s="52" t="s">
        <v>124</v>
      </c>
      <c r="H15" s="48" t="s">
        <v>133</v>
      </c>
      <c r="I15" s="20"/>
      <c r="J15" s="21"/>
    </row>
    <row r="16" spans="1:10" s="4" customFormat="1" ht="19.5" customHeight="1" x14ac:dyDescent="0.15">
      <c r="A16" s="109"/>
      <c r="B16" s="39">
        <v>43600</v>
      </c>
      <c r="C16" s="40" t="s">
        <v>105</v>
      </c>
      <c r="D16" s="69" t="s">
        <v>115</v>
      </c>
      <c r="E16" s="42">
        <v>97550</v>
      </c>
      <c r="F16" s="41" t="s">
        <v>92</v>
      </c>
      <c r="G16" s="52" t="s">
        <v>125</v>
      </c>
      <c r="H16" s="48" t="s">
        <v>134</v>
      </c>
      <c r="I16" s="20"/>
      <c r="J16" s="21"/>
    </row>
    <row r="17" spans="1:10" s="4" customFormat="1" ht="19.5" customHeight="1" x14ac:dyDescent="0.15">
      <c r="A17" s="109"/>
      <c r="B17" s="39">
        <v>43600</v>
      </c>
      <c r="C17" s="40" t="s">
        <v>105</v>
      </c>
      <c r="D17" s="69" t="s">
        <v>115</v>
      </c>
      <c r="E17" s="42">
        <v>128800</v>
      </c>
      <c r="F17" s="41" t="s">
        <v>92</v>
      </c>
      <c r="G17" s="52" t="s">
        <v>124</v>
      </c>
      <c r="H17" s="48" t="s">
        <v>133</v>
      </c>
      <c r="I17" s="20"/>
      <c r="J17" s="21"/>
    </row>
    <row r="18" spans="1:10" s="4" customFormat="1" ht="19.5" customHeight="1" x14ac:dyDescent="0.15">
      <c r="A18" s="109"/>
      <c r="B18" s="39">
        <v>43606</v>
      </c>
      <c r="C18" s="40" t="s">
        <v>105</v>
      </c>
      <c r="D18" s="69" t="s">
        <v>149</v>
      </c>
      <c r="E18" s="42">
        <v>31970</v>
      </c>
      <c r="F18" s="41" t="s">
        <v>92</v>
      </c>
      <c r="G18" s="52" t="s">
        <v>70</v>
      </c>
      <c r="H18" s="48" t="s">
        <v>74</v>
      </c>
      <c r="I18" s="20"/>
      <c r="J18" s="21"/>
    </row>
    <row r="19" spans="1:10" s="4" customFormat="1" ht="19.5" customHeight="1" x14ac:dyDescent="0.15">
      <c r="A19" s="109"/>
      <c r="B19" s="39">
        <v>43606</v>
      </c>
      <c r="C19" s="40" t="s">
        <v>105</v>
      </c>
      <c r="D19" s="69" t="s">
        <v>144</v>
      </c>
      <c r="E19" s="42">
        <v>42000</v>
      </c>
      <c r="F19" s="41" t="s">
        <v>92</v>
      </c>
      <c r="G19" s="52" t="s">
        <v>128</v>
      </c>
      <c r="H19" s="48" t="s">
        <v>137</v>
      </c>
      <c r="I19" s="20"/>
      <c r="J19" s="21"/>
    </row>
    <row r="20" spans="1:10" s="4" customFormat="1" ht="19.5" customHeight="1" x14ac:dyDescent="0.15">
      <c r="A20" s="109"/>
      <c r="B20" s="39">
        <v>43606</v>
      </c>
      <c r="C20" s="40" t="s">
        <v>105</v>
      </c>
      <c r="D20" s="69" t="s">
        <v>150</v>
      </c>
      <c r="E20" s="42">
        <v>214000</v>
      </c>
      <c r="F20" s="41" t="s">
        <v>92</v>
      </c>
      <c r="G20" s="52" t="s">
        <v>129</v>
      </c>
      <c r="H20" s="48" t="s">
        <v>138</v>
      </c>
      <c r="I20" s="20"/>
      <c r="J20" s="21"/>
    </row>
    <row r="21" spans="1:10" s="4" customFormat="1" ht="19.5" customHeight="1" x14ac:dyDescent="0.15">
      <c r="A21" s="109"/>
      <c r="B21" s="39">
        <v>43606</v>
      </c>
      <c r="C21" s="40" t="s">
        <v>105</v>
      </c>
      <c r="D21" s="69" t="s">
        <v>145</v>
      </c>
      <c r="E21" s="42">
        <v>255390</v>
      </c>
      <c r="F21" s="41" t="s">
        <v>92</v>
      </c>
      <c r="G21" s="52" t="s">
        <v>130</v>
      </c>
      <c r="H21" s="48" t="s">
        <v>139</v>
      </c>
      <c r="I21" s="20"/>
      <c r="J21" s="21"/>
    </row>
    <row r="22" spans="1:10" s="4" customFormat="1" ht="19.5" customHeight="1" x14ac:dyDescent="0.15">
      <c r="A22" s="109"/>
      <c r="B22" s="39">
        <v>43608</v>
      </c>
      <c r="C22" s="40" t="s">
        <v>105</v>
      </c>
      <c r="D22" s="69" t="s">
        <v>116</v>
      </c>
      <c r="E22" s="42">
        <v>228000</v>
      </c>
      <c r="F22" s="41" t="s">
        <v>92</v>
      </c>
      <c r="G22" s="52" t="s">
        <v>131</v>
      </c>
      <c r="H22" s="48" t="s">
        <v>140</v>
      </c>
      <c r="I22" s="20"/>
      <c r="J22" s="21"/>
    </row>
    <row r="23" spans="1:10" s="4" customFormat="1" ht="19.5" customHeight="1" x14ac:dyDescent="0.15">
      <c r="A23" s="109"/>
      <c r="B23" s="39">
        <v>43609</v>
      </c>
      <c r="C23" s="40" t="s">
        <v>105</v>
      </c>
      <c r="D23" s="69" t="s">
        <v>117</v>
      </c>
      <c r="E23" s="42">
        <v>190600</v>
      </c>
      <c r="F23" s="41" t="s">
        <v>92</v>
      </c>
      <c r="G23" s="52" t="s">
        <v>70</v>
      </c>
      <c r="H23" s="48" t="s">
        <v>74</v>
      </c>
      <c r="I23" s="20"/>
      <c r="J23" s="21"/>
    </row>
    <row r="24" spans="1:10" s="4" customFormat="1" ht="19.5" customHeight="1" x14ac:dyDescent="0.15">
      <c r="A24" s="109"/>
      <c r="B24" s="39">
        <v>43612</v>
      </c>
      <c r="C24" s="40" t="s">
        <v>105</v>
      </c>
      <c r="D24" s="69" t="s">
        <v>118</v>
      </c>
      <c r="E24" s="42">
        <v>30000</v>
      </c>
      <c r="F24" s="41" t="s">
        <v>92</v>
      </c>
      <c r="G24" s="52" t="s">
        <v>132</v>
      </c>
      <c r="H24" s="48" t="s">
        <v>141</v>
      </c>
      <c r="I24" s="20"/>
      <c r="J24" s="21"/>
    </row>
    <row r="25" spans="1:10" s="4" customFormat="1" ht="19.5" customHeight="1" x14ac:dyDescent="0.15">
      <c r="A25" s="109"/>
      <c r="B25" s="39">
        <v>43612</v>
      </c>
      <c r="C25" s="40" t="s">
        <v>105</v>
      </c>
      <c r="D25" s="69" t="s">
        <v>119</v>
      </c>
      <c r="E25" s="42">
        <v>40000</v>
      </c>
      <c r="F25" s="41" t="s">
        <v>92</v>
      </c>
      <c r="G25" s="52" t="s">
        <v>124</v>
      </c>
      <c r="H25" s="48" t="s">
        <v>133</v>
      </c>
      <c r="I25" s="20"/>
      <c r="J25" s="21"/>
    </row>
    <row r="26" spans="1:10" s="4" customFormat="1" ht="19.5" customHeight="1" x14ac:dyDescent="0.15">
      <c r="A26" s="109"/>
      <c r="B26" s="39">
        <v>43613</v>
      </c>
      <c r="C26" s="40" t="s">
        <v>105</v>
      </c>
      <c r="D26" s="69" t="s">
        <v>120</v>
      </c>
      <c r="E26" s="42">
        <v>41000</v>
      </c>
      <c r="F26" s="41" t="s">
        <v>92</v>
      </c>
      <c r="G26" s="52" t="s">
        <v>132</v>
      </c>
      <c r="H26" s="48" t="s">
        <v>141</v>
      </c>
      <c r="I26" s="20"/>
      <c r="J26" s="21"/>
    </row>
    <row r="27" spans="1:10" s="4" customFormat="1" ht="19.5" customHeight="1" x14ac:dyDescent="0.15">
      <c r="A27" s="109"/>
      <c r="B27" s="39">
        <v>43613</v>
      </c>
      <c r="C27" s="40" t="s">
        <v>105</v>
      </c>
      <c r="D27" s="69" t="s">
        <v>119</v>
      </c>
      <c r="E27" s="42">
        <v>84200</v>
      </c>
      <c r="F27" s="41" t="s">
        <v>92</v>
      </c>
      <c r="G27" s="52" t="s">
        <v>124</v>
      </c>
      <c r="H27" s="48" t="s">
        <v>133</v>
      </c>
      <c r="I27" s="20"/>
      <c r="J27" s="21"/>
    </row>
    <row r="28" spans="1:10" s="4" customFormat="1" ht="19.5" customHeight="1" x14ac:dyDescent="0.15">
      <c r="A28" s="109"/>
      <c r="B28" s="39">
        <v>43614</v>
      </c>
      <c r="C28" s="40" t="s">
        <v>105</v>
      </c>
      <c r="D28" s="69" t="s">
        <v>119</v>
      </c>
      <c r="E28" s="42">
        <v>54800</v>
      </c>
      <c r="F28" s="41" t="s">
        <v>92</v>
      </c>
      <c r="G28" s="52" t="s">
        <v>124</v>
      </c>
      <c r="H28" s="48" t="s">
        <v>133</v>
      </c>
      <c r="I28" s="20"/>
      <c r="J28" s="21"/>
    </row>
    <row r="29" spans="1:10" s="4" customFormat="1" ht="19.5" customHeight="1" x14ac:dyDescent="0.15">
      <c r="A29" s="109"/>
      <c r="B29" s="39">
        <v>43614</v>
      </c>
      <c r="C29" s="40" t="s">
        <v>105</v>
      </c>
      <c r="D29" s="69" t="s">
        <v>119</v>
      </c>
      <c r="E29" s="42">
        <v>146000</v>
      </c>
      <c r="F29" s="41" t="s">
        <v>92</v>
      </c>
      <c r="G29" s="52" t="s">
        <v>125</v>
      </c>
      <c r="H29" s="48" t="s">
        <v>134</v>
      </c>
      <c r="I29" s="20"/>
      <c r="J29" s="21"/>
    </row>
    <row r="30" spans="1:10" s="4" customFormat="1" ht="19.5" customHeight="1" x14ac:dyDescent="0.15">
      <c r="A30" s="109"/>
      <c r="B30" s="39">
        <v>43614</v>
      </c>
      <c r="C30" s="40" t="s">
        <v>105</v>
      </c>
      <c r="D30" s="69" t="s">
        <v>121</v>
      </c>
      <c r="E30" s="42">
        <v>736000</v>
      </c>
      <c r="F30" s="41" t="s">
        <v>92</v>
      </c>
      <c r="G30" s="52" t="s">
        <v>71</v>
      </c>
      <c r="H30" s="48" t="s">
        <v>75</v>
      </c>
      <c r="I30" s="20"/>
      <c r="J30" s="21"/>
    </row>
    <row r="31" spans="1:10" s="4" customFormat="1" ht="19.5" customHeight="1" x14ac:dyDescent="0.15">
      <c r="A31" s="109"/>
      <c r="B31" s="39">
        <v>43615</v>
      </c>
      <c r="C31" s="40" t="s">
        <v>105</v>
      </c>
      <c r="D31" s="69" t="s">
        <v>122</v>
      </c>
      <c r="E31" s="42">
        <v>152100</v>
      </c>
      <c r="F31" s="41" t="s">
        <v>92</v>
      </c>
      <c r="G31" s="52" t="s">
        <v>125</v>
      </c>
      <c r="H31" s="48" t="s">
        <v>134</v>
      </c>
      <c r="I31" s="20"/>
      <c r="J31" s="21"/>
    </row>
    <row r="32" spans="1:10" s="4" customFormat="1" ht="19.5" customHeight="1" x14ac:dyDescent="0.15">
      <c r="A32" s="109"/>
      <c r="B32" s="39">
        <v>43616</v>
      </c>
      <c r="C32" s="40" t="s">
        <v>105</v>
      </c>
      <c r="D32" s="69" t="s">
        <v>123</v>
      </c>
      <c r="E32" s="42">
        <v>158000</v>
      </c>
      <c r="F32" s="41" t="s">
        <v>92</v>
      </c>
      <c r="G32" s="52" t="s">
        <v>127</v>
      </c>
      <c r="H32" s="48" t="s">
        <v>136</v>
      </c>
      <c r="I32" s="20"/>
      <c r="J32" s="21"/>
    </row>
    <row r="33" spans="1:10" s="4" customFormat="1" ht="19.5" customHeight="1" x14ac:dyDescent="0.15">
      <c r="A33" s="110"/>
      <c r="B33" s="29"/>
      <c r="C33" s="30"/>
      <c r="D33" s="31" t="s">
        <v>142</v>
      </c>
      <c r="E33" s="32">
        <f>SUM(E5:E32)</f>
        <v>4031490</v>
      </c>
      <c r="F33" s="33"/>
      <c r="G33" s="33"/>
      <c r="H33" s="33"/>
      <c r="I33" s="34">
        <f>E33/E4</f>
        <v>0.95015307601479149</v>
      </c>
      <c r="J33" s="35"/>
    </row>
    <row r="34" spans="1:10" s="4" customFormat="1" ht="19.5" customHeight="1" x14ac:dyDescent="0.15">
      <c r="A34" s="111" t="s">
        <v>39</v>
      </c>
      <c r="B34" s="26">
        <v>43588</v>
      </c>
      <c r="C34" s="40" t="s">
        <v>105</v>
      </c>
      <c r="D34" s="27" t="s">
        <v>88</v>
      </c>
      <c r="E34" s="28">
        <v>31500</v>
      </c>
      <c r="F34" s="25" t="s">
        <v>91</v>
      </c>
      <c r="G34" s="53" t="s">
        <v>107</v>
      </c>
      <c r="H34" s="43" t="s">
        <v>109</v>
      </c>
      <c r="I34" s="22"/>
      <c r="J34" s="23"/>
    </row>
    <row r="35" spans="1:10" s="4" customFormat="1" ht="19.5" customHeight="1" x14ac:dyDescent="0.15">
      <c r="A35" s="112"/>
      <c r="B35" s="26">
        <v>43588</v>
      </c>
      <c r="C35" s="40" t="s">
        <v>105</v>
      </c>
      <c r="D35" s="27" t="s">
        <v>88</v>
      </c>
      <c r="E35" s="28">
        <v>180000</v>
      </c>
      <c r="F35" s="25" t="s">
        <v>91</v>
      </c>
      <c r="G35" s="53" t="s">
        <v>108</v>
      </c>
      <c r="H35" s="43" t="s">
        <v>110</v>
      </c>
      <c r="I35" s="22"/>
      <c r="J35" s="23"/>
    </row>
    <row r="36" spans="1:10" s="4" customFormat="1" ht="19.5" customHeight="1" x14ac:dyDescent="0.15">
      <c r="A36" s="112"/>
      <c r="B36" s="26"/>
      <c r="C36" s="25"/>
      <c r="D36" s="27"/>
      <c r="E36" s="28"/>
      <c r="F36" s="25"/>
      <c r="G36" s="53"/>
      <c r="H36" s="43"/>
      <c r="I36" s="22"/>
      <c r="J36" s="23"/>
    </row>
    <row r="37" spans="1:10" s="4" customFormat="1" ht="19.5" customHeight="1" x14ac:dyDescent="0.15">
      <c r="A37" s="113"/>
      <c r="B37" s="29"/>
      <c r="C37" s="30"/>
      <c r="D37" s="31" t="s">
        <v>143</v>
      </c>
      <c r="E37" s="36">
        <f>SUM(E34:E36)</f>
        <v>211500</v>
      </c>
      <c r="F37" s="33"/>
      <c r="G37" s="33"/>
      <c r="H37" s="33"/>
      <c r="I37" s="34">
        <f>E37/E4</f>
        <v>4.9846923985208541E-2</v>
      </c>
      <c r="J37" s="35"/>
    </row>
    <row r="38" spans="1:10" s="4" customFormat="1" ht="19.5" customHeight="1" x14ac:dyDescent="0.15">
      <c r="A38" s="111" t="s">
        <v>48</v>
      </c>
      <c r="B38" s="39"/>
      <c r="C38" s="40"/>
      <c r="D38" s="44"/>
      <c r="E38" s="28"/>
      <c r="F38" s="25"/>
      <c r="G38" s="25"/>
      <c r="H38" s="25"/>
      <c r="I38" s="24"/>
      <c r="J38" s="23"/>
    </row>
    <row r="39" spans="1:10" s="4" customFormat="1" ht="19.5" customHeight="1" x14ac:dyDescent="0.15">
      <c r="A39" s="112"/>
      <c r="B39" s="26"/>
      <c r="C39" s="25"/>
      <c r="D39" s="66"/>
      <c r="E39" s="28"/>
      <c r="F39" s="25"/>
      <c r="G39" s="25"/>
      <c r="H39" s="25"/>
      <c r="I39" s="24"/>
      <c r="J39" s="23"/>
    </row>
    <row r="40" spans="1:10" s="4" customFormat="1" ht="19.5" customHeight="1" x14ac:dyDescent="0.15">
      <c r="A40" s="112"/>
      <c r="B40" s="26"/>
      <c r="C40" s="25"/>
      <c r="D40" s="66"/>
      <c r="E40" s="28"/>
      <c r="F40" s="25"/>
      <c r="G40" s="25"/>
      <c r="H40" s="25"/>
      <c r="I40" s="24"/>
      <c r="J40" s="23"/>
    </row>
    <row r="41" spans="1:10" s="4" customFormat="1" ht="19.5" customHeight="1" x14ac:dyDescent="0.15">
      <c r="A41" s="113"/>
      <c r="B41" s="29"/>
      <c r="C41" s="37"/>
      <c r="D41" s="31" t="s">
        <v>49</v>
      </c>
      <c r="E41" s="36">
        <f>SUM(E38:E40)</f>
        <v>0</v>
      </c>
      <c r="F41" s="33"/>
      <c r="G41" s="33"/>
      <c r="H41" s="33"/>
      <c r="I41" s="34">
        <f>E41/E4</f>
        <v>0</v>
      </c>
      <c r="J41" s="38"/>
    </row>
  </sheetData>
  <mergeCells count="4">
    <mergeCell ref="A1:J1"/>
    <mergeCell ref="A5:A33"/>
    <mergeCell ref="A34:A37"/>
    <mergeCell ref="A38:A4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G13" sqref="G1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83</v>
      </c>
      <c r="B2" s="47"/>
      <c r="C2" s="9"/>
      <c r="D2" s="10"/>
      <c r="E2" s="67" t="s">
        <v>30</v>
      </c>
      <c r="F2" s="67"/>
      <c r="G2" s="49"/>
      <c r="H2" s="67"/>
      <c r="I2" s="67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51</v>
      </c>
      <c r="E4" s="17">
        <f>E12+E16+E20</f>
        <v>2280400</v>
      </c>
      <c r="F4" s="18"/>
      <c r="G4" s="51"/>
      <c r="H4" s="18"/>
      <c r="I4" s="19">
        <f>I12+I16+I20</f>
        <v>1</v>
      </c>
      <c r="J4" s="17"/>
    </row>
    <row r="5" spans="1:10" s="4" customFormat="1" ht="19.5" customHeight="1" x14ac:dyDescent="0.15">
      <c r="A5" s="108" t="s">
        <v>41</v>
      </c>
      <c r="B5" s="39">
        <v>43564</v>
      </c>
      <c r="C5" s="40" t="s">
        <v>105</v>
      </c>
      <c r="D5" s="69" t="s">
        <v>84</v>
      </c>
      <c r="E5" s="42">
        <v>92000</v>
      </c>
      <c r="F5" s="41" t="s">
        <v>92</v>
      </c>
      <c r="G5" s="52" t="s">
        <v>93</v>
      </c>
      <c r="H5" s="48" t="s">
        <v>98</v>
      </c>
      <c r="I5" s="20"/>
      <c r="J5" s="21"/>
    </row>
    <row r="6" spans="1:10" s="4" customFormat="1" ht="19.5" customHeight="1" x14ac:dyDescent="0.15">
      <c r="A6" s="109"/>
      <c r="B6" s="39">
        <v>43565</v>
      </c>
      <c r="C6" s="40" t="s">
        <v>105</v>
      </c>
      <c r="D6" s="69" t="s">
        <v>85</v>
      </c>
      <c r="E6" s="42">
        <v>17600</v>
      </c>
      <c r="F6" s="41" t="s">
        <v>92</v>
      </c>
      <c r="G6" s="52" t="s">
        <v>94</v>
      </c>
      <c r="H6" s="48" t="s">
        <v>99</v>
      </c>
      <c r="I6" s="20"/>
      <c r="J6" s="21"/>
    </row>
    <row r="7" spans="1:10" s="4" customFormat="1" ht="19.5" customHeight="1" x14ac:dyDescent="0.15">
      <c r="A7" s="109"/>
      <c r="B7" s="39">
        <v>43565</v>
      </c>
      <c r="C7" s="40" t="s">
        <v>105</v>
      </c>
      <c r="D7" s="69" t="s">
        <v>85</v>
      </c>
      <c r="E7" s="42">
        <v>370800</v>
      </c>
      <c r="F7" s="41" t="s">
        <v>92</v>
      </c>
      <c r="G7" s="52" t="s">
        <v>95</v>
      </c>
      <c r="H7" s="48" t="s">
        <v>100</v>
      </c>
      <c r="I7" s="20"/>
      <c r="J7" s="21"/>
    </row>
    <row r="8" spans="1:10" s="4" customFormat="1" ht="19.5" customHeight="1" x14ac:dyDescent="0.15">
      <c r="A8" s="109"/>
      <c r="B8" s="39">
        <v>43573</v>
      </c>
      <c r="C8" s="40" t="s">
        <v>105</v>
      </c>
      <c r="D8" s="69" t="s">
        <v>86</v>
      </c>
      <c r="E8" s="42">
        <v>976000</v>
      </c>
      <c r="F8" s="41" t="s">
        <v>92</v>
      </c>
      <c r="G8" s="52" t="s">
        <v>96</v>
      </c>
      <c r="H8" s="48" t="s">
        <v>101</v>
      </c>
      <c r="I8" s="20"/>
      <c r="J8" s="21"/>
    </row>
    <row r="9" spans="1:10" s="4" customFormat="1" ht="19.5" customHeight="1" x14ac:dyDescent="0.15">
      <c r="A9" s="109"/>
      <c r="B9" s="39">
        <v>43574</v>
      </c>
      <c r="C9" s="40" t="s">
        <v>105</v>
      </c>
      <c r="D9" s="69" t="s">
        <v>87</v>
      </c>
      <c r="E9" s="42">
        <v>58000</v>
      </c>
      <c r="F9" s="41" t="s">
        <v>92</v>
      </c>
      <c r="G9" s="52" t="s">
        <v>97</v>
      </c>
      <c r="H9" s="48" t="s">
        <v>102</v>
      </c>
      <c r="I9" s="20"/>
      <c r="J9" s="21"/>
    </row>
    <row r="10" spans="1:10" s="4" customFormat="1" ht="19.5" customHeight="1" x14ac:dyDescent="0.15">
      <c r="A10" s="109"/>
      <c r="B10" s="39">
        <v>43579</v>
      </c>
      <c r="C10" s="40" t="s">
        <v>105</v>
      </c>
      <c r="D10" s="69" t="s">
        <v>88</v>
      </c>
      <c r="E10" s="42">
        <v>237000</v>
      </c>
      <c r="F10" s="41" t="s">
        <v>92</v>
      </c>
      <c r="G10" s="52" t="s">
        <v>96</v>
      </c>
      <c r="H10" s="48" t="s">
        <v>101</v>
      </c>
      <c r="I10" s="20"/>
      <c r="J10" s="21"/>
    </row>
    <row r="11" spans="1:10" s="4" customFormat="1" ht="19.5" customHeight="1" x14ac:dyDescent="0.15">
      <c r="A11" s="109"/>
      <c r="B11" s="39">
        <v>43585</v>
      </c>
      <c r="C11" s="40" t="s">
        <v>105</v>
      </c>
      <c r="D11" s="69" t="s">
        <v>89</v>
      </c>
      <c r="E11" s="42">
        <v>405000</v>
      </c>
      <c r="F11" s="41" t="s">
        <v>92</v>
      </c>
      <c r="G11" s="52" t="s">
        <v>71</v>
      </c>
      <c r="H11" s="48" t="s">
        <v>75</v>
      </c>
      <c r="I11" s="20"/>
      <c r="J11" s="21"/>
    </row>
    <row r="12" spans="1:10" s="4" customFormat="1" ht="19.5" customHeight="1" x14ac:dyDescent="0.15">
      <c r="A12" s="110"/>
      <c r="B12" s="29"/>
      <c r="C12" s="30"/>
      <c r="D12" s="31" t="s">
        <v>81</v>
      </c>
      <c r="E12" s="32">
        <f>SUM(E5:E11)</f>
        <v>2156400</v>
      </c>
      <c r="F12" s="33"/>
      <c r="G12" s="33"/>
      <c r="H12" s="33"/>
      <c r="I12" s="34">
        <f>E12/E4</f>
        <v>0.94562357481143655</v>
      </c>
      <c r="J12" s="35"/>
    </row>
    <row r="13" spans="1:10" s="4" customFormat="1" ht="19.5" customHeight="1" x14ac:dyDescent="0.15">
      <c r="A13" s="111" t="s">
        <v>42</v>
      </c>
      <c r="B13" s="26">
        <v>43573</v>
      </c>
      <c r="C13" s="40" t="s">
        <v>105</v>
      </c>
      <c r="D13" s="27" t="s">
        <v>90</v>
      </c>
      <c r="E13" s="28">
        <v>124000</v>
      </c>
      <c r="F13" s="25" t="s">
        <v>91</v>
      </c>
      <c r="G13" s="53" t="s">
        <v>104</v>
      </c>
      <c r="H13" s="43" t="s">
        <v>103</v>
      </c>
      <c r="I13" s="22"/>
      <c r="J13" s="23"/>
    </row>
    <row r="14" spans="1:10" s="4" customFormat="1" ht="19.5" customHeight="1" x14ac:dyDescent="0.15">
      <c r="A14" s="112"/>
      <c r="B14" s="26"/>
      <c r="C14" s="25"/>
      <c r="D14" s="27"/>
      <c r="E14" s="28"/>
      <c r="F14" s="45"/>
      <c r="G14" s="53"/>
      <c r="H14" s="43"/>
      <c r="I14" s="22"/>
      <c r="J14" s="23"/>
    </row>
    <row r="15" spans="1:10" s="4" customFormat="1" ht="19.5" customHeight="1" x14ac:dyDescent="0.15">
      <c r="A15" s="112"/>
      <c r="B15" s="26"/>
      <c r="C15" s="25"/>
      <c r="D15" s="27"/>
      <c r="E15" s="28"/>
      <c r="F15" s="25"/>
      <c r="G15" s="53"/>
      <c r="H15" s="43"/>
      <c r="I15" s="22"/>
      <c r="J15" s="23"/>
    </row>
    <row r="16" spans="1:10" s="4" customFormat="1" ht="19.5" customHeight="1" x14ac:dyDescent="0.15">
      <c r="A16" s="113"/>
      <c r="B16" s="29"/>
      <c r="C16" s="30"/>
      <c r="D16" s="31" t="s">
        <v>106</v>
      </c>
      <c r="E16" s="36">
        <f>SUM(E13:E15)</f>
        <v>124000</v>
      </c>
      <c r="F16" s="33"/>
      <c r="G16" s="33"/>
      <c r="H16" s="33"/>
      <c r="I16" s="34">
        <f>E16/E4</f>
        <v>5.4376425188563407E-2</v>
      </c>
      <c r="J16" s="35"/>
    </row>
    <row r="17" spans="1:10" s="4" customFormat="1" ht="19.5" customHeight="1" x14ac:dyDescent="0.15">
      <c r="A17" s="111" t="s">
        <v>48</v>
      </c>
      <c r="B17" s="39"/>
      <c r="C17" s="40"/>
      <c r="D17" s="44"/>
      <c r="E17" s="28"/>
      <c r="F17" s="25"/>
      <c r="G17" s="25"/>
      <c r="H17" s="25"/>
      <c r="I17" s="24"/>
      <c r="J17" s="23"/>
    </row>
    <row r="18" spans="1:10" s="4" customFormat="1" ht="19.5" customHeight="1" x14ac:dyDescent="0.15">
      <c r="A18" s="112"/>
      <c r="B18" s="26"/>
      <c r="C18" s="25"/>
      <c r="D18" s="66"/>
      <c r="E18" s="28"/>
      <c r="F18" s="25"/>
      <c r="G18" s="25"/>
      <c r="H18" s="25"/>
      <c r="I18" s="24"/>
      <c r="J18" s="23"/>
    </row>
    <row r="19" spans="1:10" s="4" customFormat="1" ht="19.5" customHeight="1" x14ac:dyDescent="0.15">
      <c r="A19" s="112"/>
      <c r="B19" s="26"/>
      <c r="C19" s="25"/>
      <c r="D19" s="66"/>
      <c r="E19" s="28"/>
      <c r="F19" s="25"/>
      <c r="G19" s="25"/>
      <c r="H19" s="25"/>
      <c r="I19" s="24"/>
      <c r="J19" s="23"/>
    </row>
    <row r="20" spans="1:10" s="4" customFormat="1" ht="19.5" customHeight="1" x14ac:dyDescent="0.15">
      <c r="A20" s="113"/>
      <c r="B20" s="29"/>
      <c r="C20" s="37"/>
      <c r="D20" s="31" t="s">
        <v>67</v>
      </c>
      <c r="E20" s="36">
        <f>SUM(E17:E19)</f>
        <v>0</v>
      </c>
      <c r="F20" s="33"/>
      <c r="G20" s="33"/>
      <c r="H20" s="33"/>
      <c r="I20" s="34">
        <f>E20/E4</f>
        <v>0</v>
      </c>
      <c r="J20" s="38"/>
    </row>
  </sheetData>
  <mergeCells count="4">
    <mergeCell ref="A1:J1"/>
    <mergeCell ref="A5:A12"/>
    <mergeCell ref="A13:A16"/>
    <mergeCell ref="A17:A2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D30" sqref="D3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52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53</v>
      </c>
      <c r="B2" s="47"/>
      <c r="C2" s="9"/>
      <c r="D2" s="10"/>
      <c r="E2" s="46" t="s">
        <v>30</v>
      </c>
      <c r="F2" s="46"/>
      <c r="G2" s="49"/>
      <c r="H2" s="46"/>
      <c r="I2" s="46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32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51</v>
      </c>
      <c r="E4" s="17">
        <f>E12+E16+E20</f>
        <v>2489620</v>
      </c>
      <c r="F4" s="18"/>
      <c r="G4" s="51"/>
      <c r="H4" s="18"/>
      <c r="I4" s="19">
        <f>I12+I16+I20</f>
        <v>1</v>
      </c>
      <c r="J4" s="17"/>
    </row>
    <row r="5" spans="1:10" s="4" customFormat="1" ht="19.5" customHeight="1" x14ac:dyDescent="0.15">
      <c r="A5" s="108" t="s">
        <v>41</v>
      </c>
      <c r="B5" s="39">
        <v>43530</v>
      </c>
      <c r="C5" s="40" t="s">
        <v>47</v>
      </c>
      <c r="D5" s="44" t="s">
        <v>54</v>
      </c>
      <c r="E5" s="42">
        <v>100000</v>
      </c>
      <c r="F5" s="41" t="s">
        <v>50</v>
      </c>
      <c r="G5" s="52" t="s">
        <v>68</v>
      </c>
      <c r="H5" s="48" t="s">
        <v>72</v>
      </c>
      <c r="I5" s="20"/>
      <c r="J5" s="21"/>
    </row>
    <row r="6" spans="1:10" s="4" customFormat="1" ht="19.5" customHeight="1" x14ac:dyDescent="0.15">
      <c r="A6" s="109"/>
      <c r="B6" s="39">
        <v>43538</v>
      </c>
      <c r="C6" s="40" t="s">
        <v>47</v>
      </c>
      <c r="D6" s="44" t="s">
        <v>55</v>
      </c>
      <c r="E6" s="42">
        <v>966600</v>
      </c>
      <c r="F6" s="41" t="s">
        <v>50</v>
      </c>
      <c r="G6" s="52" t="s">
        <v>69</v>
      </c>
      <c r="H6" s="48" t="s">
        <v>73</v>
      </c>
      <c r="I6" s="20"/>
      <c r="J6" s="21"/>
    </row>
    <row r="7" spans="1:10" s="4" customFormat="1" ht="19.5" customHeight="1" x14ac:dyDescent="0.15">
      <c r="A7" s="109"/>
      <c r="B7" s="39">
        <v>43543</v>
      </c>
      <c r="C7" s="40" t="s">
        <v>47</v>
      </c>
      <c r="D7" s="44" t="s">
        <v>76</v>
      </c>
      <c r="E7" s="42">
        <v>19350</v>
      </c>
      <c r="F7" s="41" t="s">
        <v>50</v>
      </c>
      <c r="G7" s="52" t="s">
        <v>70</v>
      </c>
      <c r="H7" s="48" t="s">
        <v>74</v>
      </c>
      <c r="I7" s="20"/>
      <c r="J7" s="21"/>
    </row>
    <row r="8" spans="1:10" s="4" customFormat="1" ht="19.5" customHeight="1" x14ac:dyDescent="0.15">
      <c r="A8" s="109"/>
      <c r="B8" s="39">
        <v>43543</v>
      </c>
      <c r="C8" s="40" t="s">
        <v>47</v>
      </c>
      <c r="D8" s="44" t="s">
        <v>77</v>
      </c>
      <c r="E8" s="42">
        <v>358500</v>
      </c>
      <c r="F8" s="41" t="s">
        <v>50</v>
      </c>
      <c r="G8" s="52" t="s">
        <v>69</v>
      </c>
      <c r="H8" s="48" t="s">
        <v>73</v>
      </c>
      <c r="I8" s="20"/>
      <c r="J8" s="21"/>
    </row>
    <row r="9" spans="1:10" s="4" customFormat="1" ht="19.5" customHeight="1" x14ac:dyDescent="0.15">
      <c r="A9" s="109"/>
      <c r="B9" s="39">
        <v>43544</v>
      </c>
      <c r="C9" s="40" t="s">
        <v>47</v>
      </c>
      <c r="D9" s="44" t="s">
        <v>78</v>
      </c>
      <c r="E9" s="42">
        <v>16470</v>
      </c>
      <c r="F9" s="41" t="s">
        <v>50</v>
      </c>
      <c r="G9" s="52" t="s">
        <v>70</v>
      </c>
      <c r="H9" s="48" t="s">
        <v>74</v>
      </c>
      <c r="I9" s="20"/>
      <c r="J9" s="21"/>
    </row>
    <row r="10" spans="1:10" s="4" customFormat="1" ht="19.5" customHeight="1" x14ac:dyDescent="0.15">
      <c r="A10" s="109"/>
      <c r="B10" s="39">
        <v>43544</v>
      </c>
      <c r="C10" s="40" t="s">
        <v>47</v>
      </c>
      <c r="D10" s="44" t="s">
        <v>79</v>
      </c>
      <c r="E10" s="42">
        <v>432600</v>
      </c>
      <c r="F10" s="41" t="s">
        <v>50</v>
      </c>
      <c r="G10" s="52" t="s">
        <v>69</v>
      </c>
      <c r="H10" s="48" t="s">
        <v>73</v>
      </c>
      <c r="I10" s="20"/>
      <c r="J10" s="21"/>
    </row>
    <row r="11" spans="1:10" s="4" customFormat="1" ht="19.5" customHeight="1" x14ac:dyDescent="0.15">
      <c r="A11" s="109"/>
      <c r="B11" s="39">
        <v>43549</v>
      </c>
      <c r="C11" s="40" t="s">
        <v>47</v>
      </c>
      <c r="D11" s="44" t="s">
        <v>80</v>
      </c>
      <c r="E11" s="42">
        <v>165000</v>
      </c>
      <c r="F11" s="41" t="s">
        <v>50</v>
      </c>
      <c r="G11" s="52" t="s">
        <v>71</v>
      </c>
      <c r="H11" s="48" t="s">
        <v>75</v>
      </c>
      <c r="I11" s="20"/>
      <c r="J11" s="21"/>
    </row>
    <row r="12" spans="1:10" s="4" customFormat="1" ht="19.5" customHeight="1" x14ac:dyDescent="0.15">
      <c r="A12" s="110"/>
      <c r="B12" s="29"/>
      <c r="C12" s="30"/>
      <c r="D12" s="31" t="s">
        <v>81</v>
      </c>
      <c r="E12" s="32">
        <f>SUM(E5:E11)</f>
        <v>2058520</v>
      </c>
      <c r="F12" s="33"/>
      <c r="G12" s="33"/>
      <c r="H12" s="33"/>
      <c r="I12" s="34">
        <f>E12/E4</f>
        <v>0.82684104401474923</v>
      </c>
      <c r="J12" s="35"/>
    </row>
    <row r="13" spans="1:10" s="4" customFormat="1" ht="19.5" customHeight="1" x14ac:dyDescent="0.15">
      <c r="A13" s="111" t="s">
        <v>42</v>
      </c>
      <c r="B13" s="26"/>
      <c r="C13" s="25"/>
      <c r="D13" s="27"/>
      <c r="E13" s="28"/>
      <c r="F13" s="25"/>
      <c r="G13" s="53"/>
      <c r="H13" s="43"/>
      <c r="I13" s="22"/>
      <c r="J13" s="23"/>
    </row>
    <row r="14" spans="1:10" s="4" customFormat="1" ht="19.5" customHeight="1" x14ac:dyDescent="0.15">
      <c r="A14" s="112"/>
      <c r="B14" s="26"/>
      <c r="C14" s="25"/>
      <c r="D14" s="27"/>
      <c r="E14" s="28"/>
      <c r="F14" s="45"/>
      <c r="G14" s="53"/>
      <c r="H14" s="43"/>
      <c r="I14" s="22"/>
      <c r="J14" s="23"/>
    </row>
    <row r="15" spans="1:10" s="4" customFormat="1" ht="19.5" customHeight="1" x14ac:dyDescent="0.15">
      <c r="A15" s="112"/>
      <c r="B15" s="26"/>
      <c r="C15" s="25"/>
      <c r="D15" s="27"/>
      <c r="E15" s="28"/>
      <c r="F15" s="25"/>
      <c r="G15" s="53"/>
      <c r="H15" s="43"/>
      <c r="I15" s="22"/>
      <c r="J15" s="23"/>
    </row>
    <row r="16" spans="1:10" s="4" customFormat="1" ht="19.5" customHeight="1" x14ac:dyDescent="0.15">
      <c r="A16" s="113"/>
      <c r="B16" s="29"/>
      <c r="C16" s="30"/>
      <c r="D16" s="31" t="s">
        <v>49</v>
      </c>
      <c r="E16" s="36">
        <f>SUM(E13:E15)</f>
        <v>0</v>
      </c>
      <c r="F16" s="33"/>
      <c r="G16" s="33"/>
      <c r="H16" s="33"/>
      <c r="I16" s="34">
        <f>E16/E4</f>
        <v>0</v>
      </c>
      <c r="J16" s="35"/>
    </row>
    <row r="17" spans="1:10" s="4" customFormat="1" ht="19.5" customHeight="1" x14ac:dyDescent="0.15">
      <c r="A17" s="111" t="s">
        <v>48</v>
      </c>
      <c r="B17" s="39">
        <v>43539</v>
      </c>
      <c r="C17" s="40" t="s">
        <v>65</v>
      </c>
      <c r="D17" s="44" t="s">
        <v>56</v>
      </c>
      <c r="E17" s="28">
        <v>137600</v>
      </c>
      <c r="F17" s="25" t="s">
        <v>58</v>
      </c>
      <c r="G17" s="25" t="s">
        <v>59</v>
      </c>
      <c r="H17" s="25" t="s">
        <v>64</v>
      </c>
      <c r="I17" s="24"/>
      <c r="J17" s="23"/>
    </row>
    <row r="18" spans="1:10" s="4" customFormat="1" ht="19.5" customHeight="1" x14ac:dyDescent="0.15">
      <c r="A18" s="112"/>
      <c r="B18" s="26">
        <v>43545</v>
      </c>
      <c r="C18" s="25" t="s">
        <v>66</v>
      </c>
      <c r="D18" s="66" t="s">
        <v>57</v>
      </c>
      <c r="E18" s="28">
        <v>93500</v>
      </c>
      <c r="F18" s="25" t="s">
        <v>58</v>
      </c>
      <c r="G18" s="25" t="s">
        <v>60</v>
      </c>
      <c r="H18" s="25" t="s">
        <v>63</v>
      </c>
      <c r="I18" s="24"/>
      <c r="J18" s="23"/>
    </row>
    <row r="19" spans="1:10" s="4" customFormat="1" ht="19.5" customHeight="1" x14ac:dyDescent="0.15">
      <c r="A19" s="112"/>
      <c r="B19" s="26">
        <v>43551</v>
      </c>
      <c r="C19" s="25" t="s">
        <v>66</v>
      </c>
      <c r="D19" s="66" t="s">
        <v>56</v>
      </c>
      <c r="E19" s="28">
        <v>200000</v>
      </c>
      <c r="F19" s="25" t="s">
        <v>58</v>
      </c>
      <c r="G19" s="25" t="s">
        <v>61</v>
      </c>
      <c r="H19" s="25" t="s">
        <v>62</v>
      </c>
      <c r="I19" s="24"/>
      <c r="J19" s="23"/>
    </row>
    <row r="20" spans="1:10" s="4" customFormat="1" ht="19.5" customHeight="1" x14ac:dyDescent="0.15">
      <c r="A20" s="113"/>
      <c r="B20" s="29"/>
      <c r="C20" s="37"/>
      <c r="D20" s="31" t="s">
        <v>67</v>
      </c>
      <c r="E20" s="36">
        <f>SUM(E17:E19)</f>
        <v>431100</v>
      </c>
      <c r="F20" s="33"/>
      <c r="G20" s="33"/>
      <c r="H20" s="33"/>
      <c r="I20" s="34">
        <f>E20/E4</f>
        <v>0.17315895598525077</v>
      </c>
      <c r="J20" s="38"/>
    </row>
  </sheetData>
  <mergeCells count="4">
    <mergeCell ref="A1:J1"/>
    <mergeCell ref="A13:A16"/>
    <mergeCell ref="A5:A12"/>
    <mergeCell ref="A17:A2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12 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I11" sqref="I11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342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343</v>
      </c>
      <c r="B2" s="47"/>
      <c r="C2" s="9"/>
      <c r="D2" s="10"/>
      <c r="E2" s="79" t="s">
        <v>30</v>
      </c>
      <c r="F2" s="79"/>
      <c r="G2" s="49"/>
      <c r="H2" s="79"/>
      <c r="I2" s="79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360</v>
      </c>
      <c r="E4" s="17">
        <f>E11+E14+E17</f>
        <v>1126350</v>
      </c>
      <c r="F4" s="18"/>
      <c r="G4" s="51"/>
      <c r="H4" s="18"/>
      <c r="I4" s="19">
        <f>I11+I14+I17</f>
        <v>1</v>
      </c>
      <c r="J4" s="17"/>
    </row>
    <row r="5" spans="1:10" s="4" customFormat="1" ht="19.5" customHeight="1" x14ac:dyDescent="0.15">
      <c r="A5" s="108" t="s">
        <v>38</v>
      </c>
      <c r="B5" s="39">
        <v>43874</v>
      </c>
      <c r="C5" s="40" t="s">
        <v>105</v>
      </c>
      <c r="D5" s="69" t="s">
        <v>353</v>
      </c>
      <c r="E5" s="42">
        <v>270000</v>
      </c>
      <c r="F5" s="41" t="s">
        <v>304</v>
      </c>
      <c r="G5" s="52" t="s">
        <v>259</v>
      </c>
      <c r="H5" s="77" t="s">
        <v>234</v>
      </c>
      <c r="I5" s="20"/>
      <c r="J5" s="21"/>
    </row>
    <row r="6" spans="1:10" s="4" customFormat="1" ht="19.5" customHeight="1" x14ac:dyDescent="0.15">
      <c r="A6" s="109"/>
      <c r="B6" s="39">
        <v>43875</v>
      </c>
      <c r="C6" s="40" t="s">
        <v>105</v>
      </c>
      <c r="D6" s="69" t="s">
        <v>354</v>
      </c>
      <c r="E6" s="42">
        <v>39450</v>
      </c>
      <c r="F6" s="41" t="s">
        <v>304</v>
      </c>
      <c r="G6" s="52" t="s">
        <v>202</v>
      </c>
      <c r="H6" s="77" t="s">
        <v>233</v>
      </c>
      <c r="I6" s="20"/>
      <c r="J6" s="21"/>
    </row>
    <row r="7" spans="1:10" s="4" customFormat="1" ht="19.5" customHeight="1" x14ac:dyDescent="0.15">
      <c r="A7" s="109"/>
      <c r="B7" s="39">
        <v>43875</v>
      </c>
      <c r="C7" s="40" t="s">
        <v>105</v>
      </c>
      <c r="D7" s="69" t="s">
        <v>354</v>
      </c>
      <c r="E7" s="42">
        <v>190000</v>
      </c>
      <c r="F7" s="41" t="s">
        <v>304</v>
      </c>
      <c r="G7" s="52" t="s">
        <v>71</v>
      </c>
      <c r="H7" s="77" t="s">
        <v>235</v>
      </c>
      <c r="I7" s="20"/>
      <c r="J7" s="21"/>
    </row>
    <row r="8" spans="1:10" s="4" customFormat="1" ht="19.5" customHeight="1" x14ac:dyDescent="0.15">
      <c r="A8" s="109"/>
      <c r="B8" s="39">
        <v>43881</v>
      </c>
      <c r="C8" s="40" t="s">
        <v>105</v>
      </c>
      <c r="D8" s="69" t="s">
        <v>355</v>
      </c>
      <c r="E8" s="42">
        <v>52500</v>
      </c>
      <c r="F8" s="41" t="s">
        <v>304</v>
      </c>
      <c r="G8" s="52" t="s">
        <v>132</v>
      </c>
      <c r="H8" s="77" t="s">
        <v>234</v>
      </c>
      <c r="I8" s="20"/>
      <c r="J8" s="21"/>
    </row>
    <row r="9" spans="1:10" s="4" customFormat="1" ht="19.5" customHeight="1" x14ac:dyDescent="0.15">
      <c r="A9" s="109"/>
      <c r="B9" s="39">
        <v>43887</v>
      </c>
      <c r="C9" s="40" t="s">
        <v>105</v>
      </c>
      <c r="D9" s="69" t="s">
        <v>356</v>
      </c>
      <c r="E9" s="42">
        <v>136000</v>
      </c>
      <c r="F9" s="41" t="s">
        <v>304</v>
      </c>
      <c r="G9" s="52" t="s">
        <v>129</v>
      </c>
      <c r="H9" s="77" t="s">
        <v>264</v>
      </c>
      <c r="I9" s="20"/>
      <c r="J9" s="21"/>
    </row>
    <row r="10" spans="1:10" s="4" customFormat="1" ht="19.5" customHeight="1" x14ac:dyDescent="0.15">
      <c r="A10" s="109"/>
      <c r="B10" s="39">
        <v>43888</v>
      </c>
      <c r="C10" s="40" t="s">
        <v>105</v>
      </c>
      <c r="D10" s="69" t="s">
        <v>357</v>
      </c>
      <c r="E10" s="42">
        <v>177000</v>
      </c>
      <c r="F10" s="41" t="s">
        <v>304</v>
      </c>
      <c r="G10" s="52" t="s">
        <v>125</v>
      </c>
      <c r="H10" s="77" t="s">
        <v>295</v>
      </c>
      <c r="I10" s="20"/>
      <c r="J10" s="21"/>
    </row>
    <row r="11" spans="1:10" s="4" customFormat="1" ht="19.5" customHeight="1" x14ac:dyDescent="0.15">
      <c r="A11" s="110"/>
      <c r="B11" s="29"/>
      <c r="C11" s="30"/>
      <c r="D11" s="31" t="s">
        <v>359</v>
      </c>
      <c r="E11" s="32">
        <f>SUM(E5:E10)</f>
        <v>864950</v>
      </c>
      <c r="F11" s="33"/>
      <c r="G11" s="33"/>
      <c r="H11" s="33"/>
      <c r="I11" s="34">
        <f>E11/E4</f>
        <v>0.76792293692014024</v>
      </c>
      <c r="J11" s="35"/>
    </row>
    <row r="12" spans="1:10" s="4" customFormat="1" ht="19.5" customHeight="1" x14ac:dyDescent="0.15">
      <c r="A12" s="111" t="s">
        <v>39</v>
      </c>
      <c r="B12" s="26">
        <v>43866</v>
      </c>
      <c r="C12" s="40" t="s">
        <v>351</v>
      </c>
      <c r="D12" s="27" t="s">
        <v>349</v>
      </c>
      <c r="E12" s="28">
        <v>22400</v>
      </c>
      <c r="F12" s="25" t="s">
        <v>350</v>
      </c>
      <c r="G12" s="53" t="s">
        <v>345</v>
      </c>
      <c r="H12" s="43" t="s">
        <v>347</v>
      </c>
      <c r="I12" s="22"/>
      <c r="J12" s="23"/>
    </row>
    <row r="13" spans="1:10" s="4" customFormat="1" ht="19.5" customHeight="1" x14ac:dyDescent="0.15">
      <c r="A13" s="112"/>
      <c r="B13" s="26">
        <v>43866</v>
      </c>
      <c r="C13" s="25" t="s">
        <v>352</v>
      </c>
      <c r="D13" s="27" t="s">
        <v>344</v>
      </c>
      <c r="E13" s="28">
        <v>239000</v>
      </c>
      <c r="F13" s="25" t="s">
        <v>350</v>
      </c>
      <c r="G13" s="53" t="s">
        <v>346</v>
      </c>
      <c r="H13" s="43" t="s">
        <v>348</v>
      </c>
      <c r="I13" s="22"/>
      <c r="J13" s="23"/>
    </row>
    <row r="14" spans="1:10" s="4" customFormat="1" ht="19.5" customHeight="1" x14ac:dyDescent="0.15">
      <c r="A14" s="113"/>
      <c r="B14" s="29"/>
      <c r="C14" s="30"/>
      <c r="D14" s="31" t="s">
        <v>358</v>
      </c>
      <c r="E14" s="36">
        <f>SUM(E12:E13)</f>
        <v>261400</v>
      </c>
      <c r="F14" s="33"/>
      <c r="G14" s="33"/>
      <c r="H14" s="33"/>
      <c r="I14" s="34">
        <f>E14/E4</f>
        <v>0.23207706307985973</v>
      </c>
      <c r="J14" s="35"/>
    </row>
    <row r="15" spans="1:10" s="4" customFormat="1" ht="19.5" customHeight="1" x14ac:dyDescent="0.15">
      <c r="A15" s="111" t="s">
        <v>48</v>
      </c>
      <c r="B15" s="39"/>
      <c r="C15" s="40"/>
      <c r="D15" s="69"/>
      <c r="E15" s="42"/>
      <c r="F15" s="40"/>
      <c r="G15" s="52"/>
      <c r="H15" s="48"/>
      <c r="I15" s="24"/>
      <c r="J15" s="23"/>
    </row>
    <row r="16" spans="1:10" s="4" customFormat="1" ht="19.5" customHeight="1" x14ac:dyDescent="0.15">
      <c r="A16" s="112"/>
      <c r="B16" s="39"/>
      <c r="C16" s="40"/>
      <c r="D16" s="69"/>
      <c r="E16" s="42"/>
      <c r="F16" s="40"/>
      <c r="G16" s="52"/>
      <c r="H16" s="48"/>
      <c r="I16" s="24"/>
      <c r="J16" s="23"/>
    </row>
    <row r="17" spans="1:10" s="4" customFormat="1" ht="19.5" customHeight="1" x14ac:dyDescent="0.15">
      <c r="A17" s="113"/>
      <c r="B17" s="29"/>
      <c r="C17" s="37"/>
      <c r="D17" s="31" t="s">
        <v>333</v>
      </c>
      <c r="E17" s="36">
        <f>SUM(E15:E16)</f>
        <v>0</v>
      </c>
      <c r="F17" s="33"/>
      <c r="G17" s="33"/>
      <c r="H17" s="33"/>
      <c r="I17" s="34">
        <f>E17/E4</f>
        <v>0</v>
      </c>
      <c r="J17" s="38"/>
    </row>
  </sheetData>
  <mergeCells count="4">
    <mergeCell ref="A1:J1"/>
    <mergeCell ref="A5:A11"/>
    <mergeCell ref="A12:A14"/>
    <mergeCell ref="A15:A17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336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335</v>
      </c>
      <c r="B2" s="47"/>
      <c r="C2" s="9"/>
      <c r="D2" s="10"/>
      <c r="E2" s="78" t="s">
        <v>30</v>
      </c>
      <c r="F2" s="78"/>
      <c r="G2" s="49"/>
      <c r="H2" s="78"/>
      <c r="I2" s="78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312</v>
      </c>
      <c r="E4" s="17">
        <f>E8+E11+E14</f>
        <v>439000</v>
      </c>
      <c r="F4" s="18"/>
      <c r="G4" s="51"/>
      <c r="H4" s="18"/>
      <c r="I4" s="19">
        <f>I8+I11+I14</f>
        <v>1</v>
      </c>
      <c r="J4" s="17"/>
    </row>
    <row r="5" spans="1:10" s="4" customFormat="1" ht="19.5" customHeight="1" x14ac:dyDescent="0.15">
      <c r="A5" s="108" t="s">
        <v>38</v>
      </c>
      <c r="B5" s="39">
        <v>43837</v>
      </c>
      <c r="C5" s="40" t="s">
        <v>308</v>
      </c>
      <c r="D5" s="69" t="s">
        <v>337</v>
      </c>
      <c r="E5" s="42">
        <v>231000</v>
      </c>
      <c r="F5" s="41" t="s">
        <v>304</v>
      </c>
      <c r="G5" s="52" t="s">
        <v>129</v>
      </c>
      <c r="H5" s="77" t="s">
        <v>264</v>
      </c>
      <c r="I5" s="20"/>
      <c r="J5" s="21"/>
    </row>
    <row r="6" spans="1:10" s="4" customFormat="1" ht="19.5" customHeight="1" x14ac:dyDescent="0.15">
      <c r="A6" s="109"/>
      <c r="B6" s="39">
        <v>43844</v>
      </c>
      <c r="C6" s="40" t="s">
        <v>308</v>
      </c>
      <c r="D6" s="69" t="s">
        <v>338</v>
      </c>
      <c r="E6" s="42">
        <v>56000</v>
      </c>
      <c r="F6" s="41" t="s">
        <v>304</v>
      </c>
      <c r="G6" s="52" t="s">
        <v>125</v>
      </c>
      <c r="H6" s="77" t="s">
        <v>295</v>
      </c>
      <c r="I6" s="20"/>
      <c r="J6" s="21"/>
    </row>
    <row r="7" spans="1:10" s="4" customFormat="1" ht="19.5" customHeight="1" x14ac:dyDescent="0.15">
      <c r="A7" s="109"/>
      <c r="B7" s="39">
        <v>43845</v>
      </c>
      <c r="C7" s="40" t="s">
        <v>308</v>
      </c>
      <c r="D7" s="69" t="s">
        <v>339</v>
      </c>
      <c r="E7" s="42">
        <v>152000</v>
      </c>
      <c r="F7" s="41" t="s">
        <v>304</v>
      </c>
      <c r="G7" s="52" t="s">
        <v>259</v>
      </c>
      <c r="H7" s="77" t="s">
        <v>234</v>
      </c>
      <c r="I7" s="20"/>
      <c r="J7" s="21"/>
    </row>
    <row r="8" spans="1:10" s="4" customFormat="1" ht="19.5" customHeight="1" x14ac:dyDescent="0.15">
      <c r="A8" s="110"/>
      <c r="B8" s="29"/>
      <c r="C8" s="30"/>
      <c r="D8" s="31" t="s">
        <v>341</v>
      </c>
      <c r="E8" s="32">
        <f>SUM(E5:E7)</f>
        <v>439000</v>
      </c>
      <c r="F8" s="33"/>
      <c r="G8" s="33"/>
      <c r="H8" s="33"/>
      <c r="I8" s="34">
        <f>E8/E4</f>
        <v>1</v>
      </c>
      <c r="J8" s="35"/>
    </row>
    <row r="9" spans="1:10" s="4" customFormat="1" ht="19.5" customHeight="1" x14ac:dyDescent="0.15">
      <c r="A9" s="111" t="s">
        <v>39</v>
      </c>
      <c r="B9" s="26"/>
      <c r="C9" s="40"/>
      <c r="D9" s="27"/>
      <c r="E9" s="28"/>
      <c r="F9" s="25"/>
      <c r="G9" s="53"/>
      <c r="H9" s="43"/>
      <c r="I9" s="22"/>
      <c r="J9" s="23"/>
    </row>
    <row r="10" spans="1:10" s="4" customFormat="1" ht="19.5" customHeight="1" x14ac:dyDescent="0.15">
      <c r="A10" s="112"/>
      <c r="B10" s="26"/>
      <c r="C10" s="25"/>
      <c r="D10" s="27"/>
      <c r="E10" s="28"/>
      <c r="F10" s="25"/>
      <c r="G10" s="53"/>
      <c r="H10" s="43"/>
      <c r="I10" s="22"/>
      <c r="J10" s="23"/>
    </row>
    <row r="11" spans="1:10" s="4" customFormat="1" ht="19.5" customHeight="1" x14ac:dyDescent="0.15">
      <c r="A11" s="113"/>
      <c r="B11" s="29"/>
      <c r="C11" s="30"/>
      <c r="D11" s="31" t="s">
        <v>309</v>
      </c>
      <c r="E11" s="36">
        <f>SUM(E9:E10)</f>
        <v>0</v>
      </c>
      <c r="F11" s="33"/>
      <c r="G11" s="33"/>
      <c r="H11" s="33"/>
      <c r="I11" s="34">
        <f>E11/E4</f>
        <v>0</v>
      </c>
      <c r="J11" s="35"/>
    </row>
    <row r="12" spans="1:10" s="4" customFormat="1" ht="19.5" customHeight="1" x14ac:dyDescent="0.15">
      <c r="A12" s="111" t="s">
        <v>48</v>
      </c>
      <c r="B12" s="39"/>
      <c r="C12" s="40"/>
      <c r="D12" s="69"/>
      <c r="E12" s="42"/>
      <c r="F12" s="40"/>
      <c r="G12" s="52"/>
      <c r="H12" s="48"/>
      <c r="I12" s="24"/>
      <c r="J12" s="23"/>
    </row>
    <row r="13" spans="1:10" s="4" customFormat="1" ht="19.5" customHeight="1" x14ac:dyDescent="0.15">
      <c r="A13" s="112"/>
      <c r="B13" s="39"/>
      <c r="C13" s="40"/>
      <c r="D13" s="69"/>
      <c r="E13" s="42"/>
      <c r="F13" s="40"/>
      <c r="G13" s="52"/>
      <c r="H13" s="48"/>
      <c r="I13" s="24"/>
      <c r="J13" s="23"/>
    </row>
    <row r="14" spans="1:10" s="4" customFormat="1" ht="19.5" customHeight="1" x14ac:dyDescent="0.15">
      <c r="A14" s="113"/>
      <c r="B14" s="29"/>
      <c r="C14" s="37"/>
      <c r="D14" s="31" t="s">
        <v>340</v>
      </c>
      <c r="E14" s="36">
        <f>SUM(E12:E13)</f>
        <v>0</v>
      </c>
      <c r="F14" s="33"/>
      <c r="G14" s="33"/>
      <c r="H14" s="33"/>
      <c r="I14" s="34">
        <f>E14/E4</f>
        <v>0</v>
      </c>
      <c r="J14" s="38"/>
    </row>
  </sheetData>
  <mergeCells count="4">
    <mergeCell ref="A1:J1"/>
    <mergeCell ref="A5:A8"/>
    <mergeCell ref="A9:A11"/>
    <mergeCell ref="A12:A1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zoomScaleNormal="100" zoomScaleSheetLayoutView="100" workbookViewId="0">
      <selection sqref="A1:J1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46.554687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300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299</v>
      </c>
      <c r="B2" s="47"/>
      <c r="C2" s="9"/>
      <c r="D2" s="10"/>
      <c r="E2" s="75" t="s">
        <v>30</v>
      </c>
      <c r="F2" s="75"/>
      <c r="G2" s="49"/>
      <c r="H2" s="75"/>
      <c r="I2" s="75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312</v>
      </c>
      <c r="E4" s="17">
        <f>E34+E37+E41</f>
        <v>5725710</v>
      </c>
      <c r="F4" s="18"/>
      <c r="G4" s="51"/>
      <c r="H4" s="18"/>
      <c r="I4" s="19">
        <f>I34+I37+I41</f>
        <v>1</v>
      </c>
      <c r="J4" s="17"/>
    </row>
    <row r="5" spans="1:10" s="4" customFormat="1" ht="19.5" customHeight="1" x14ac:dyDescent="0.15">
      <c r="A5" s="108" t="s">
        <v>38</v>
      </c>
      <c r="B5" s="39">
        <v>43801</v>
      </c>
      <c r="C5" s="40" t="s">
        <v>308</v>
      </c>
      <c r="D5" s="69" t="s">
        <v>269</v>
      </c>
      <c r="E5" s="42">
        <v>234000</v>
      </c>
      <c r="F5" s="41" t="s">
        <v>304</v>
      </c>
      <c r="G5" s="52" t="s">
        <v>70</v>
      </c>
      <c r="H5" s="77" t="s">
        <v>260</v>
      </c>
      <c r="I5" s="20"/>
      <c r="J5" s="21"/>
    </row>
    <row r="6" spans="1:10" s="4" customFormat="1" ht="19.5" customHeight="1" x14ac:dyDescent="0.15">
      <c r="A6" s="109"/>
      <c r="B6" s="39">
        <v>43803</v>
      </c>
      <c r="C6" s="40" t="s">
        <v>308</v>
      </c>
      <c r="D6" s="69" t="s">
        <v>271</v>
      </c>
      <c r="E6" s="42">
        <v>9900</v>
      </c>
      <c r="F6" s="41" t="s">
        <v>304</v>
      </c>
      <c r="G6" s="52" t="s">
        <v>70</v>
      </c>
      <c r="H6" s="77" t="s">
        <v>260</v>
      </c>
      <c r="I6" s="20"/>
      <c r="J6" s="21"/>
    </row>
    <row r="7" spans="1:10" s="4" customFormat="1" ht="19.5" customHeight="1" x14ac:dyDescent="0.15">
      <c r="A7" s="109"/>
      <c r="B7" s="39">
        <v>43803</v>
      </c>
      <c r="C7" s="40" t="s">
        <v>308</v>
      </c>
      <c r="D7" s="69" t="s">
        <v>271</v>
      </c>
      <c r="E7" s="42">
        <v>148500</v>
      </c>
      <c r="F7" s="41" t="s">
        <v>304</v>
      </c>
      <c r="G7" s="52" t="s">
        <v>129</v>
      </c>
      <c r="H7" s="77" t="s">
        <v>264</v>
      </c>
      <c r="I7" s="20"/>
      <c r="J7" s="21"/>
    </row>
    <row r="8" spans="1:10" s="4" customFormat="1" ht="19.5" customHeight="1" x14ac:dyDescent="0.15">
      <c r="A8" s="109"/>
      <c r="B8" s="39">
        <v>43802</v>
      </c>
      <c r="C8" s="40" t="s">
        <v>308</v>
      </c>
      <c r="D8" s="69" t="s">
        <v>270</v>
      </c>
      <c r="E8" s="42">
        <v>681000</v>
      </c>
      <c r="F8" s="41" t="s">
        <v>307</v>
      </c>
      <c r="G8" s="52" t="s">
        <v>96</v>
      </c>
      <c r="H8" s="77" t="s">
        <v>288</v>
      </c>
      <c r="I8" s="20"/>
      <c r="J8" s="21"/>
    </row>
    <row r="9" spans="1:10" s="4" customFormat="1" ht="19.5" customHeight="1" x14ac:dyDescent="0.15">
      <c r="A9" s="109"/>
      <c r="B9" s="39">
        <v>43803</v>
      </c>
      <c r="C9" s="40" t="s">
        <v>308</v>
      </c>
      <c r="D9" s="69" t="s">
        <v>272</v>
      </c>
      <c r="E9" s="42">
        <v>33000</v>
      </c>
      <c r="F9" s="41" t="s">
        <v>304</v>
      </c>
      <c r="G9" s="52" t="s">
        <v>124</v>
      </c>
      <c r="H9" s="77" t="s">
        <v>289</v>
      </c>
      <c r="I9" s="20"/>
      <c r="J9" s="21"/>
    </row>
    <row r="10" spans="1:10" s="4" customFormat="1" ht="19.5" customHeight="1" x14ac:dyDescent="0.15">
      <c r="A10" s="109"/>
      <c r="B10" s="39">
        <v>43804</v>
      </c>
      <c r="C10" s="40" t="s">
        <v>308</v>
      </c>
      <c r="D10" s="69" t="s">
        <v>272</v>
      </c>
      <c r="E10" s="42">
        <v>85000</v>
      </c>
      <c r="F10" s="41" t="s">
        <v>304</v>
      </c>
      <c r="G10" s="52" t="s">
        <v>129</v>
      </c>
      <c r="H10" s="77" t="s">
        <v>264</v>
      </c>
      <c r="I10" s="20"/>
      <c r="J10" s="21"/>
    </row>
    <row r="11" spans="1:10" s="4" customFormat="1" ht="19.5" customHeight="1" x14ac:dyDescent="0.15">
      <c r="A11" s="109"/>
      <c r="B11" s="39">
        <v>43805</v>
      </c>
      <c r="C11" s="40" t="s">
        <v>308</v>
      </c>
      <c r="D11" s="69" t="s">
        <v>272</v>
      </c>
      <c r="E11" s="42">
        <v>105000</v>
      </c>
      <c r="F11" s="41" t="s">
        <v>304</v>
      </c>
      <c r="G11" s="52" t="s">
        <v>129</v>
      </c>
      <c r="H11" s="77" t="s">
        <v>264</v>
      </c>
      <c r="I11" s="20"/>
      <c r="J11" s="21"/>
    </row>
    <row r="12" spans="1:10" s="4" customFormat="1" ht="19.5" customHeight="1" x14ac:dyDescent="0.15">
      <c r="A12" s="109"/>
      <c r="B12" s="39">
        <v>43809</v>
      </c>
      <c r="C12" s="40" t="s">
        <v>308</v>
      </c>
      <c r="D12" s="69" t="s">
        <v>334</v>
      </c>
      <c r="E12" s="42">
        <v>59400</v>
      </c>
      <c r="F12" s="41" t="s">
        <v>304</v>
      </c>
      <c r="G12" s="52" t="s">
        <v>70</v>
      </c>
      <c r="H12" s="48" t="s">
        <v>260</v>
      </c>
      <c r="I12" s="20"/>
      <c r="J12" s="21"/>
    </row>
    <row r="13" spans="1:10" s="4" customFormat="1" ht="19.5" customHeight="1" x14ac:dyDescent="0.15">
      <c r="A13" s="109"/>
      <c r="B13" s="39">
        <v>43809</v>
      </c>
      <c r="C13" s="40" t="s">
        <v>308</v>
      </c>
      <c r="D13" s="69" t="s">
        <v>334</v>
      </c>
      <c r="E13" s="42">
        <v>152000</v>
      </c>
      <c r="F13" s="41" t="s">
        <v>304</v>
      </c>
      <c r="G13" s="52" t="s">
        <v>281</v>
      </c>
      <c r="H13" s="48" t="s">
        <v>290</v>
      </c>
      <c r="I13" s="20"/>
      <c r="J13" s="21"/>
    </row>
    <row r="14" spans="1:10" s="4" customFormat="1" ht="19.5" customHeight="1" x14ac:dyDescent="0.15">
      <c r="A14" s="109"/>
      <c r="B14" s="39">
        <v>43810</v>
      </c>
      <c r="C14" s="40" t="s">
        <v>308</v>
      </c>
      <c r="D14" s="69" t="s">
        <v>273</v>
      </c>
      <c r="E14" s="42">
        <v>89440</v>
      </c>
      <c r="F14" s="41" t="s">
        <v>304</v>
      </c>
      <c r="G14" s="52" t="s">
        <v>70</v>
      </c>
      <c r="H14" s="48" t="s">
        <v>260</v>
      </c>
      <c r="I14" s="20"/>
      <c r="J14" s="21"/>
    </row>
    <row r="15" spans="1:10" s="4" customFormat="1" ht="19.5" customHeight="1" x14ac:dyDescent="0.15">
      <c r="A15" s="109"/>
      <c r="B15" s="39">
        <v>43810</v>
      </c>
      <c r="C15" s="40" t="s">
        <v>308</v>
      </c>
      <c r="D15" s="69" t="s">
        <v>269</v>
      </c>
      <c r="E15" s="42">
        <v>132000</v>
      </c>
      <c r="F15" s="41" t="s">
        <v>304</v>
      </c>
      <c r="G15" s="52" t="s">
        <v>129</v>
      </c>
      <c r="H15" s="48" t="s">
        <v>264</v>
      </c>
      <c r="I15" s="20"/>
      <c r="J15" s="21"/>
    </row>
    <row r="16" spans="1:10" s="4" customFormat="1" ht="19.5" customHeight="1" x14ac:dyDescent="0.15">
      <c r="A16" s="109"/>
      <c r="B16" s="39">
        <v>43810</v>
      </c>
      <c r="C16" s="40" t="s">
        <v>308</v>
      </c>
      <c r="D16" s="69" t="s">
        <v>334</v>
      </c>
      <c r="E16" s="42">
        <v>550000</v>
      </c>
      <c r="F16" s="41" t="s">
        <v>304</v>
      </c>
      <c r="G16" s="52" t="s">
        <v>282</v>
      </c>
      <c r="H16" s="48" t="s">
        <v>291</v>
      </c>
      <c r="I16" s="20"/>
      <c r="J16" s="21"/>
    </row>
    <row r="17" spans="1:10" s="4" customFormat="1" ht="19.5" customHeight="1" x14ac:dyDescent="0.15">
      <c r="A17" s="109"/>
      <c r="B17" s="39">
        <v>43811</v>
      </c>
      <c r="C17" s="40" t="s">
        <v>308</v>
      </c>
      <c r="D17" s="69" t="s">
        <v>274</v>
      </c>
      <c r="E17" s="42">
        <v>37500</v>
      </c>
      <c r="F17" s="41" t="s">
        <v>304</v>
      </c>
      <c r="G17" s="52" t="s">
        <v>129</v>
      </c>
      <c r="H17" s="48" t="s">
        <v>264</v>
      </c>
      <c r="I17" s="20"/>
      <c r="J17" s="21"/>
    </row>
    <row r="18" spans="1:10" s="4" customFormat="1" ht="19.5" customHeight="1" x14ac:dyDescent="0.15">
      <c r="A18" s="109"/>
      <c r="B18" s="39">
        <v>43812</v>
      </c>
      <c r="C18" s="40" t="s">
        <v>308</v>
      </c>
      <c r="D18" s="69" t="s">
        <v>274</v>
      </c>
      <c r="E18" s="42">
        <v>28000</v>
      </c>
      <c r="F18" s="41" t="s">
        <v>304</v>
      </c>
      <c r="G18" s="52" t="s">
        <v>283</v>
      </c>
      <c r="H18" s="48" t="s">
        <v>292</v>
      </c>
      <c r="I18" s="20"/>
      <c r="J18" s="21"/>
    </row>
    <row r="19" spans="1:10" s="4" customFormat="1" ht="19.5" customHeight="1" x14ac:dyDescent="0.15">
      <c r="A19" s="109"/>
      <c r="B19" s="39">
        <v>43812</v>
      </c>
      <c r="C19" s="40" t="s">
        <v>308</v>
      </c>
      <c r="D19" s="69" t="s">
        <v>274</v>
      </c>
      <c r="E19" s="42">
        <v>55000</v>
      </c>
      <c r="F19" s="41" t="s">
        <v>304</v>
      </c>
      <c r="G19" s="52" t="s">
        <v>129</v>
      </c>
      <c r="H19" s="48" t="s">
        <v>264</v>
      </c>
      <c r="I19" s="20"/>
      <c r="J19" s="21"/>
    </row>
    <row r="20" spans="1:10" s="4" customFormat="1" ht="19.5" customHeight="1" x14ac:dyDescent="0.15">
      <c r="A20" s="109"/>
      <c r="B20" s="39">
        <v>43813</v>
      </c>
      <c r="C20" s="40" t="s">
        <v>308</v>
      </c>
      <c r="D20" s="69" t="s">
        <v>274</v>
      </c>
      <c r="E20" s="42">
        <v>28000</v>
      </c>
      <c r="F20" s="41" t="s">
        <v>304</v>
      </c>
      <c r="G20" s="52" t="s">
        <v>283</v>
      </c>
      <c r="H20" s="48" t="s">
        <v>292</v>
      </c>
      <c r="I20" s="20"/>
      <c r="J20" s="21"/>
    </row>
    <row r="21" spans="1:10" s="4" customFormat="1" ht="19.5" customHeight="1" x14ac:dyDescent="0.15">
      <c r="A21" s="109"/>
      <c r="B21" s="39">
        <v>43815</v>
      </c>
      <c r="C21" s="40" t="s">
        <v>308</v>
      </c>
      <c r="D21" s="69" t="s">
        <v>274</v>
      </c>
      <c r="E21" s="42">
        <v>68000</v>
      </c>
      <c r="F21" s="41" t="s">
        <v>304</v>
      </c>
      <c r="G21" s="52" t="s">
        <v>129</v>
      </c>
      <c r="H21" s="48" t="s">
        <v>264</v>
      </c>
      <c r="I21" s="20"/>
      <c r="J21" s="21"/>
    </row>
    <row r="22" spans="1:10" s="4" customFormat="1" ht="19.5" customHeight="1" x14ac:dyDescent="0.15">
      <c r="A22" s="109"/>
      <c r="B22" s="39">
        <v>43817</v>
      </c>
      <c r="C22" s="40" t="s">
        <v>308</v>
      </c>
      <c r="D22" s="69" t="s">
        <v>275</v>
      </c>
      <c r="E22" s="42">
        <v>149660</v>
      </c>
      <c r="F22" s="41" t="s">
        <v>304</v>
      </c>
      <c r="G22" s="52" t="s">
        <v>70</v>
      </c>
      <c r="H22" s="48" t="s">
        <v>260</v>
      </c>
      <c r="I22" s="20"/>
      <c r="J22" s="21"/>
    </row>
    <row r="23" spans="1:10" s="4" customFormat="1" ht="19.5" customHeight="1" x14ac:dyDescent="0.15">
      <c r="A23" s="109"/>
      <c r="B23" s="39">
        <v>43818</v>
      </c>
      <c r="C23" s="40" t="s">
        <v>308</v>
      </c>
      <c r="D23" s="69" t="s">
        <v>276</v>
      </c>
      <c r="E23" s="42">
        <v>48000</v>
      </c>
      <c r="F23" s="41" t="s">
        <v>304</v>
      </c>
      <c r="G23" s="52" t="s">
        <v>198</v>
      </c>
      <c r="H23" s="48" t="s">
        <v>293</v>
      </c>
      <c r="I23" s="20"/>
      <c r="J23" s="21"/>
    </row>
    <row r="24" spans="1:10" s="4" customFormat="1" ht="19.5" customHeight="1" x14ac:dyDescent="0.15">
      <c r="A24" s="109"/>
      <c r="B24" s="39">
        <v>43818</v>
      </c>
      <c r="C24" s="40" t="s">
        <v>308</v>
      </c>
      <c r="D24" s="69" t="s">
        <v>277</v>
      </c>
      <c r="E24" s="42">
        <v>165000</v>
      </c>
      <c r="F24" s="41" t="s">
        <v>304</v>
      </c>
      <c r="G24" s="52" t="s">
        <v>129</v>
      </c>
      <c r="H24" s="48" t="s">
        <v>264</v>
      </c>
      <c r="I24" s="20"/>
      <c r="J24" s="21"/>
    </row>
    <row r="25" spans="1:10" s="4" customFormat="1" ht="19.5" customHeight="1" x14ac:dyDescent="0.15">
      <c r="A25" s="109"/>
      <c r="B25" s="39">
        <v>43819</v>
      </c>
      <c r="C25" s="40" t="s">
        <v>308</v>
      </c>
      <c r="D25" s="69" t="s">
        <v>276</v>
      </c>
      <c r="E25" s="42">
        <v>52500</v>
      </c>
      <c r="F25" s="41" t="s">
        <v>304</v>
      </c>
      <c r="G25" s="52" t="s">
        <v>129</v>
      </c>
      <c r="H25" s="48" t="s">
        <v>264</v>
      </c>
      <c r="I25" s="20"/>
      <c r="J25" s="21"/>
    </row>
    <row r="26" spans="1:10" s="4" customFormat="1" ht="19.5" customHeight="1" x14ac:dyDescent="0.15">
      <c r="A26" s="109"/>
      <c r="B26" s="39">
        <v>43822</v>
      </c>
      <c r="C26" s="40" t="s">
        <v>308</v>
      </c>
      <c r="D26" s="69" t="s">
        <v>276</v>
      </c>
      <c r="E26" s="42">
        <v>20500</v>
      </c>
      <c r="F26" s="41" t="s">
        <v>304</v>
      </c>
      <c r="G26" s="52" t="s">
        <v>284</v>
      </c>
      <c r="H26" s="48" t="s">
        <v>294</v>
      </c>
      <c r="I26" s="20"/>
      <c r="J26" s="21"/>
    </row>
    <row r="27" spans="1:10" s="4" customFormat="1" ht="19.5" customHeight="1" x14ac:dyDescent="0.15">
      <c r="A27" s="109"/>
      <c r="B27" s="39">
        <v>43822</v>
      </c>
      <c r="C27" s="40" t="s">
        <v>308</v>
      </c>
      <c r="D27" s="69" t="s">
        <v>276</v>
      </c>
      <c r="E27" s="42">
        <v>115700</v>
      </c>
      <c r="F27" s="41" t="s">
        <v>304</v>
      </c>
      <c r="G27" s="52" t="s">
        <v>125</v>
      </c>
      <c r="H27" s="48" t="s">
        <v>295</v>
      </c>
      <c r="I27" s="20"/>
      <c r="J27" s="21"/>
    </row>
    <row r="28" spans="1:10" s="4" customFormat="1" ht="19.5" customHeight="1" x14ac:dyDescent="0.15">
      <c r="A28" s="109"/>
      <c r="B28" s="39">
        <v>43825</v>
      </c>
      <c r="C28" s="40" t="s">
        <v>308</v>
      </c>
      <c r="D28" s="69" t="s">
        <v>276</v>
      </c>
      <c r="E28" s="42">
        <v>270000</v>
      </c>
      <c r="F28" s="41" t="s">
        <v>304</v>
      </c>
      <c r="G28" s="52" t="s">
        <v>286</v>
      </c>
      <c r="H28" s="48" t="s">
        <v>297</v>
      </c>
      <c r="I28" s="20"/>
      <c r="J28" s="21"/>
    </row>
    <row r="29" spans="1:10" s="4" customFormat="1" ht="19.5" customHeight="1" x14ac:dyDescent="0.15">
      <c r="A29" s="109"/>
      <c r="B29" s="39">
        <v>43823</v>
      </c>
      <c r="C29" s="40" t="s">
        <v>308</v>
      </c>
      <c r="D29" s="69" t="s">
        <v>278</v>
      </c>
      <c r="E29" s="42">
        <v>27110</v>
      </c>
      <c r="F29" s="41" t="s">
        <v>304</v>
      </c>
      <c r="G29" s="52" t="s">
        <v>285</v>
      </c>
      <c r="H29" s="48" t="s">
        <v>296</v>
      </c>
      <c r="I29" s="20"/>
      <c r="J29" s="21"/>
    </row>
    <row r="30" spans="1:10" s="4" customFormat="1" ht="19.5" customHeight="1" x14ac:dyDescent="0.15">
      <c r="A30" s="109"/>
      <c r="B30" s="39">
        <v>43823</v>
      </c>
      <c r="C30" s="40" t="s">
        <v>308</v>
      </c>
      <c r="D30" s="69" t="s">
        <v>278</v>
      </c>
      <c r="E30" s="42">
        <v>163000</v>
      </c>
      <c r="F30" s="41" t="s">
        <v>304</v>
      </c>
      <c r="G30" s="52" t="s">
        <v>125</v>
      </c>
      <c r="H30" s="48" t="s">
        <v>295</v>
      </c>
      <c r="I30" s="20"/>
      <c r="J30" s="21"/>
    </row>
    <row r="31" spans="1:10" s="4" customFormat="1" ht="19.5" customHeight="1" x14ac:dyDescent="0.15">
      <c r="A31" s="109"/>
      <c r="B31" s="39">
        <v>43826</v>
      </c>
      <c r="C31" s="40" t="s">
        <v>308</v>
      </c>
      <c r="D31" s="69" t="s">
        <v>166</v>
      </c>
      <c r="E31" s="42">
        <v>314000</v>
      </c>
      <c r="F31" s="41" t="s">
        <v>306</v>
      </c>
      <c r="G31" s="52" t="s">
        <v>287</v>
      </c>
      <c r="H31" s="48" t="s">
        <v>298</v>
      </c>
      <c r="I31" s="20"/>
      <c r="J31" s="21"/>
    </row>
    <row r="32" spans="1:10" s="4" customFormat="1" ht="19.5" customHeight="1" x14ac:dyDescent="0.15">
      <c r="A32" s="109"/>
      <c r="B32" s="39">
        <v>43829</v>
      </c>
      <c r="C32" s="40" t="s">
        <v>308</v>
      </c>
      <c r="D32" s="69" t="s">
        <v>279</v>
      </c>
      <c r="E32" s="42">
        <v>156500</v>
      </c>
      <c r="F32" s="41" t="s">
        <v>304</v>
      </c>
      <c r="G32" s="52" t="s">
        <v>259</v>
      </c>
      <c r="H32" s="48" t="s">
        <v>234</v>
      </c>
      <c r="I32" s="20"/>
      <c r="J32" s="21"/>
    </row>
    <row r="33" spans="1:10" s="4" customFormat="1" ht="19.5" customHeight="1" x14ac:dyDescent="0.15">
      <c r="A33" s="109"/>
      <c r="B33" s="39">
        <v>43829</v>
      </c>
      <c r="C33" s="40" t="s">
        <v>308</v>
      </c>
      <c r="D33" s="69" t="s">
        <v>280</v>
      </c>
      <c r="E33" s="42">
        <v>368000</v>
      </c>
      <c r="F33" s="41" t="s">
        <v>305</v>
      </c>
      <c r="G33" s="52" t="s">
        <v>96</v>
      </c>
      <c r="H33" s="48" t="s">
        <v>288</v>
      </c>
      <c r="I33" s="20"/>
      <c r="J33" s="21"/>
    </row>
    <row r="34" spans="1:10" s="4" customFormat="1" ht="19.5" customHeight="1" x14ac:dyDescent="0.15">
      <c r="A34" s="110"/>
      <c r="B34" s="29"/>
      <c r="C34" s="30"/>
      <c r="D34" s="31" t="s">
        <v>311</v>
      </c>
      <c r="E34" s="32">
        <f>SUM(E5:E33)</f>
        <v>4345710</v>
      </c>
      <c r="F34" s="33"/>
      <c r="G34" s="33"/>
      <c r="H34" s="33"/>
      <c r="I34" s="34">
        <f>E34/E4</f>
        <v>0.75898185552534092</v>
      </c>
      <c r="J34" s="35"/>
    </row>
    <row r="35" spans="1:10" s="4" customFormat="1" ht="19.5" customHeight="1" x14ac:dyDescent="0.15">
      <c r="A35" s="111" t="s">
        <v>39</v>
      </c>
      <c r="B35" s="26"/>
      <c r="C35" s="40"/>
      <c r="D35" s="27"/>
      <c r="E35" s="28"/>
      <c r="F35" s="25"/>
      <c r="G35" s="53"/>
      <c r="H35" s="43"/>
      <c r="I35" s="22"/>
      <c r="J35" s="23"/>
    </row>
    <row r="36" spans="1:10" s="4" customFormat="1" ht="19.5" customHeight="1" x14ac:dyDescent="0.15">
      <c r="A36" s="112"/>
      <c r="B36" s="26"/>
      <c r="C36" s="25"/>
      <c r="D36" s="27"/>
      <c r="E36" s="28"/>
      <c r="F36" s="25"/>
      <c r="G36" s="53"/>
      <c r="H36" s="43"/>
      <c r="I36" s="22"/>
      <c r="J36" s="23"/>
    </row>
    <row r="37" spans="1:10" s="4" customFormat="1" ht="19.5" customHeight="1" x14ac:dyDescent="0.15">
      <c r="A37" s="113"/>
      <c r="B37" s="29"/>
      <c r="C37" s="30"/>
      <c r="D37" s="31" t="s">
        <v>309</v>
      </c>
      <c r="E37" s="36">
        <f>SUM(E35:E36)</f>
        <v>0</v>
      </c>
      <c r="F37" s="33"/>
      <c r="G37" s="33"/>
      <c r="H37" s="33"/>
      <c r="I37" s="34">
        <f>E37/E4</f>
        <v>0</v>
      </c>
      <c r="J37" s="35"/>
    </row>
    <row r="38" spans="1:10" s="4" customFormat="1" ht="19.5" customHeight="1" x14ac:dyDescent="0.15">
      <c r="A38" s="111" t="s">
        <v>48</v>
      </c>
      <c r="B38" s="39">
        <v>43805</v>
      </c>
      <c r="C38" s="40" t="s">
        <v>268</v>
      </c>
      <c r="D38" s="69" t="s">
        <v>267</v>
      </c>
      <c r="E38" s="42">
        <v>615000</v>
      </c>
      <c r="F38" s="40" t="s">
        <v>302</v>
      </c>
      <c r="G38" s="52" t="s">
        <v>125</v>
      </c>
      <c r="H38" s="48" t="s">
        <v>295</v>
      </c>
      <c r="I38" s="24"/>
      <c r="J38" s="23"/>
    </row>
    <row r="39" spans="1:10" s="4" customFormat="1" ht="19.5" customHeight="1" x14ac:dyDescent="0.15">
      <c r="A39" s="112"/>
      <c r="B39" s="39">
        <v>43805</v>
      </c>
      <c r="C39" s="40" t="s">
        <v>268</v>
      </c>
      <c r="D39" s="69" t="s">
        <v>267</v>
      </c>
      <c r="E39" s="42">
        <v>765000</v>
      </c>
      <c r="F39" s="40" t="s">
        <v>303</v>
      </c>
      <c r="G39" s="52" t="s">
        <v>205</v>
      </c>
      <c r="H39" s="48" t="s">
        <v>301</v>
      </c>
      <c r="I39" s="24"/>
      <c r="J39" s="23"/>
    </row>
    <row r="40" spans="1:10" s="4" customFormat="1" ht="19.5" customHeight="1" x14ac:dyDescent="0.15">
      <c r="A40" s="112"/>
      <c r="B40" s="39"/>
      <c r="C40" s="40"/>
      <c r="D40" s="69"/>
      <c r="E40" s="42"/>
      <c r="F40" s="40"/>
      <c r="G40" s="52"/>
      <c r="H40" s="48"/>
      <c r="I40" s="24"/>
      <c r="J40" s="23"/>
    </row>
    <row r="41" spans="1:10" s="4" customFormat="1" ht="19.5" customHeight="1" x14ac:dyDescent="0.15">
      <c r="A41" s="113"/>
      <c r="B41" s="29"/>
      <c r="C41" s="37"/>
      <c r="D41" s="31" t="s">
        <v>310</v>
      </c>
      <c r="E41" s="36">
        <f>SUM(E38:E40)</f>
        <v>1380000</v>
      </c>
      <c r="F41" s="33"/>
      <c r="G41" s="33"/>
      <c r="H41" s="33"/>
      <c r="I41" s="34">
        <f>E41/E4</f>
        <v>0.24101814447465905</v>
      </c>
      <c r="J41" s="38"/>
    </row>
  </sheetData>
  <mergeCells count="4">
    <mergeCell ref="A1:J1"/>
    <mergeCell ref="A5:A34"/>
    <mergeCell ref="A35:A37"/>
    <mergeCell ref="A38:A4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BreakPreview" zoomScaleNormal="100" zoomScaleSheetLayoutView="100" workbookViewId="0">
      <selection activeCell="D18" sqref="D18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313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314</v>
      </c>
      <c r="B2" s="47"/>
      <c r="C2" s="9"/>
      <c r="D2" s="10"/>
      <c r="E2" s="76" t="s">
        <v>315</v>
      </c>
      <c r="F2" s="76"/>
      <c r="G2" s="49"/>
      <c r="H2" s="76"/>
      <c r="I2" s="76"/>
      <c r="J2" s="9"/>
    </row>
    <row r="3" spans="1:10" s="7" customFormat="1" ht="24" customHeight="1" x14ac:dyDescent="0.15">
      <c r="A3" s="11" t="s">
        <v>316</v>
      </c>
      <c r="B3" s="11" t="s">
        <v>317</v>
      </c>
      <c r="C3" s="11" t="s">
        <v>316</v>
      </c>
      <c r="D3" s="11" t="s">
        <v>318</v>
      </c>
      <c r="E3" s="12" t="s">
        <v>319</v>
      </c>
      <c r="F3" s="12" t="s">
        <v>320</v>
      </c>
      <c r="G3" s="50" t="s">
        <v>321</v>
      </c>
      <c r="H3" s="12" t="s">
        <v>322</v>
      </c>
      <c r="I3" s="13" t="s">
        <v>323</v>
      </c>
      <c r="J3" s="12" t="s">
        <v>324</v>
      </c>
    </row>
    <row r="4" spans="1:10" s="4" customFormat="1" ht="24" customHeight="1" x14ac:dyDescent="0.15">
      <c r="A4" s="14"/>
      <c r="B4" s="14"/>
      <c r="C4" s="15"/>
      <c r="D4" s="16" t="s">
        <v>325</v>
      </c>
      <c r="E4" s="17">
        <f>E14+E18+E22</f>
        <v>1489640</v>
      </c>
      <c r="F4" s="18"/>
      <c r="G4" s="51"/>
      <c r="H4" s="18"/>
      <c r="I4" s="19">
        <f>I14+I18+I22</f>
        <v>1</v>
      </c>
      <c r="J4" s="17"/>
    </row>
    <row r="5" spans="1:10" s="4" customFormat="1" ht="19.5" customHeight="1" x14ac:dyDescent="0.15">
      <c r="A5" s="108" t="s">
        <v>326</v>
      </c>
      <c r="B5" s="39">
        <v>43774</v>
      </c>
      <c r="C5" s="40" t="s">
        <v>327</v>
      </c>
      <c r="D5" s="69" t="s">
        <v>252</v>
      </c>
      <c r="E5" s="42">
        <v>20540</v>
      </c>
      <c r="F5" s="41" t="s">
        <v>92</v>
      </c>
      <c r="G5" s="52" t="s">
        <v>70</v>
      </c>
      <c r="H5" s="48" t="s">
        <v>260</v>
      </c>
      <c r="I5" s="20"/>
      <c r="J5" s="21"/>
    </row>
    <row r="6" spans="1:10" s="4" customFormat="1" ht="19.5" customHeight="1" x14ac:dyDescent="0.15">
      <c r="A6" s="109"/>
      <c r="B6" s="39">
        <v>43774</v>
      </c>
      <c r="C6" s="40" t="s">
        <v>327</v>
      </c>
      <c r="D6" s="69" t="s">
        <v>252</v>
      </c>
      <c r="E6" s="42">
        <v>350900</v>
      </c>
      <c r="F6" s="41" t="s">
        <v>92</v>
      </c>
      <c r="G6" s="52" t="s">
        <v>69</v>
      </c>
      <c r="H6" s="48" t="s">
        <v>261</v>
      </c>
      <c r="I6" s="20"/>
      <c r="J6" s="21"/>
    </row>
    <row r="7" spans="1:10" s="4" customFormat="1" ht="19.5" customHeight="1" x14ac:dyDescent="0.15">
      <c r="A7" s="109"/>
      <c r="B7" s="39">
        <v>43776</v>
      </c>
      <c r="C7" s="40" t="s">
        <v>327</v>
      </c>
      <c r="D7" s="69" t="s">
        <v>253</v>
      </c>
      <c r="E7" s="42">
        <v>79000</v>
      </c>
      <c r="F7" s="41" t="s">
        <v>92</v>
      </c>
      <c r="G7" s="52" t="s">
        <v>257</v>
      </c>
      <c r="H7" s="48" t="s">
        <v>262</v>
      </c>
      <c r="I7" s="20"/>
      <c r="J7" s="21"/>
    </row>
    <row r="8" spans="1:10" s="4" customFormat="1" ht="19.5" customHeight="1" x14ac:dyDescent="0.15">
      <c r="A8" s="109"/>
      <c r="B8" s="39">
        <v>43780</v>
      </c>
      <c r="C8" s="40" t="s">
        <v>327</v>
      </c>
      <c r="D8" s="69" t="s">
        <v>254</v>
      </c>
      <c r="E8" s="42">
        <v>200000</v>
      </c>
      <c r="F8" s="41" t="s">
        <v>92</v>
      </c>
      <c r="G8" s="52" t="s">
        <v>258</v>
      </c>
      <c r="H8" s="48" t="s">
        <v>263</v>
      </c>
      <c r="I8" s="20"/>
      <c r="J8" s="21"/>
    </row>
    <row r="9" spans="1:10" s="4" customFormat="1" ht="19.5" customHeight="1" x14ac:dyDescent="0.15">
      <c r="A9" s="109"/>
      <c r="B9" s="39">
        <v>43790</v>
      </c>
      <c r="C9" s="40" t="s">
        <v>327</v>
      </c>
      <c r="D9" s="69" t="s">
        <v>255</v>
      </c>
      <c r="E9" s="42">
        <v>13200</v>
      </c>
      <c r="F9" s="41" t="s">
        <v>92</v>
      </c>
      <c r="G9" s="52" t="s">
        <v>94</v>
      </c>
      <c r="H9" s="48" t="s">
        <v>233</v>
      </c>
      <c r="I9" s="20"/>
      <c r="J9" s="21"/>
    </row>
    <row r="10" spans="1:10" s="4" customFormat="1" ht="19.5" customHeight="1" x14ac:dyDescent="0.15">
      <c r="A10" s="109"/>
      <c r="B10" s="39">
        <v>43790</v>
      </c>
      <c r="C10" s="40" t="s">
        <v>327</v>
      </c>
      <c r="D10" s="69" t="s">
        <v>255</v>
      </c>
      <c r="E10" s="42">
        <v>88100</v>
      </c>
      <c r="F10" s="41" t="s">
        <v>92</v>
      </c>
      <c r="G10" s="52" t="s">
        <v>94</v>
      </c>
      <c r="H10" s="48" t="s">
        <v>233</v>
      </c>
      <c r="I10" s="20"/>
      <c r="J10" s="21"/>
    </row>
    <row r="11" spans="1:10" s="4" customFormat="1" ht="19.5" customHeight="1" x14ac:dyDescent="0.15">
      <c r="A11" s="109"/>
      <c r="B11" s="39">
        <v>43791</v>
      </c>
      <c r="C11" s="40" t="s">
        <v>327</v>
      </c>
      <c r="D11" s="69" t="s">
        <v>255</v>
      </c>
      <c r="E11" s="42">
        <v>322000</v>
      </c>
      <c r="F11" s="41" t="s">
        <v>92</v>
      </c>
      <c r="G11" s="52" t="s">
        <v>259</v>
      </c>
      <c r="H11" s="48" t="s">
        <v>234</v>
      </c>
      <c r="I11" s="20"/>
      <c r="J11" s="21"/>
    </row>
    <row r="12" spans="1:10" s="4" customFormat="1" ht="19.5" customHeight="1" x14ac:dyDescent="0.15">
      <c r="A12" s="109"/>
      <c r="B12" s="39">
        <v>43796</v>
      </c>
      <c r="C12" s="40" t="s">
        <v>327</v>
      </c>
      <c r="D12" s="69" t="s">
        <v>256</v>
      </c>
      <c r="E12" s="42">
        <v>148500</v>
      </c>
      <c r="F12" s="41" t="s">
        <v>92</v>
      </c>
      <c r="G12" s="52" t="s">
        <v>129</v>
      </c>
      <c r="H12" s="48" t="s">
        <v>264</v>
      </c>
      <c r="I12" s="20"/>
      <c r="J12" s="21"/>
    </row>
    <row r="13" spans="1:10" s="4" customFormat="1" ht="19.5" customHeight="1" x14ac:dyDescent="0.15">
      <c r="A13" s="109"/>
      <c r="B13" s="39">
        <v>43797</v>
      </c>
      <c r="C13" s="40" t="s">
        <v>327</v>
      </c>
      <c r="D13" s="69" t="s">
        <v>56</v>
      </c>
      <c r="E13" s="42">
        <v>90700</v>
      </c>
      <c r="F13" s="41" t="s">
        <v>92</v>
      </c>
      <c r="G13" s="52" t="s">
        <v>173</v>
      </c>
      <c r="H13" s="48" t="s">
        <v>265</v>
      </c>
      <c r="I13" s="20"/>
      <c r="J13" s="21"/>
    </row>
    <row r="14" spans="1:10" s="4" customFormat="1" ht="19.5" customHeight="1" x14ac:dyDescent="0.15">
      <c r="A14" s="110"/>
      <c r="B14" s="29"/>
      <c r="C14" s="30"/>
      <c r="D14" s="31" t="s">
        <v>328</v>
      </c>
      <c r="E14" s="32">
        <f>SUM(E5:E13)</f>
        <v>1312940</v>
      </c>
      <c r="F14" s="33"/>
      <c r="G14" s="33"/>
      <c r="H14" s="33"/>
      <c r="I14" s="34">
        <f>E14/E4</f>
        <v>0.88138073628527702</v>
      </c>
      <c r="J14" s="35"/>
    </row>
    <row r="15" spans="1:10" s="4" customFormat="1" ht="19.5" customHeight="1" x14ac:dyDescent="0.15">
      <c r="A15" s="111" t="s">
        <v>329</v>
      </c>
      <c r="B15" s="26">
        <v>43773</v>
      </c>
      <c r="C15" s="40" t="s">
        <v>327</v>
      </c>
      <c r="D15" s="27" t="s">
        <v>247</v>
      </c>
      <c r="E15" s="28">
        <v>41700</v>
      </c>
      <c r="F15" s="25" t="s">
        <v>330</v>
      </c>
      <c r="G15" s="53" t="s">
        <v>248</v>
      </c>
      <c r="H15" s="43" t="s">
        <v>250</v>
      </c>
      <c r="I15" s="22"/>
      <c r="J15" s="23"/>
    </row>
    <row r="16" spans="1:10" s="4" customFormat="1" ht="19.5" customHeight="1" x14ac:dyDescent="0.15">
      <c r="A16" s="112"/>
      <c r="B16" s="26">
        <v>43773</v>
      </c>
      <c r="C16" s="40" t="s">
        <v>327</v>
      </c>
      <c r="D16" s="27" t="s">
        <v>247</v>
      </c>
      <c r="E16" s="28">
        <v>135000</v>
      </c>
      <c r="F16" s="25" t="s">
        <v>330</v>
      </c>
      <c r="G16" s="53" t="s">
        <v>249</v>
      </c>
      <c r="H16" s="43" t="s">
        <v>251</v>
      </c>
      <c r="I16" s="22"/>
      <c r="J16" s="23"/>
    </row>
    <row r="17" spans="1:10" s="4" customFormat="1" ht="19.5" customHeight="1" x14ac:dyDescent="0.15">
      <c r="A17" s="112"/>
      <c r="B17" s="26"/>
      <c r="C17" s="25"/>
      <c r="D17" s="27"/>
      <c r="E17" s="28"/>
      <c r="F17" s="25"/>
      <c r="G17" s="53"/>
      <c r="H17" s="43"/>
      <c r="I17" s="22"/>
      <c r="J17" s="23"/>
    </row>
    <row r="18" spans="1:10" s="4" customFormat="1" ht="19.5" customHeight="1" x14ac:dyDescent="0.15">
      <c r="A18" s="113"/>
      <c r="B18" s="29"/>
      <c r="C18" s="30"/>
      <c r="D18" s="31" t="s">
        <v>331</v>
      </c>
      <c r="E18" s="36">
        <f>SUM(E15:E17)</f>
        <v>176700</v>
      </c>
      <c r="F18" s="33"/>
      <c r="G18" s="33"/>
      <c r="H18" s="33"/>
      <c r="I18" s="34">
        <f>E18/E4</f>
        <v>0.11861926371472302</v>
      </c>
      <c r="J18" s="35"/>
    </row>
    <row r="19" spans="1:10" s="4" customFormat="1" ht="19.5" customHeight="1" x14ac:dyDescent="0.15">
      <c r="A19" s="111" t="s">
        <v>332</v>
      </c>
      <c r="B19" s="39"/>
      <c r="C19" s="40"/>
      <c r="D19" s="69"/>
      <c r="E19" s="42"/>
      <c r="F19" s="41"/>
      <c r="G19" s="52"/>
      <c r="H19" s="48"/>
      <c r="I19" s="24"/>
      <c r="J19" s="23"/>
    </row>
    <row r="20" spans="1:10" s="4" customFormat="1" ht="19.5" customHeight="1" x14ac:dyDescent="0.15">
      <c r="A20" s="112"/>
      <c r="B20" s="26"/>
      <c r="C20" s="25"/>
      <c r="D20" s="66"/>
      <c r="E20" s="28"/>
      <c r="F20" s="25"/>
      <c r="G20" s="25"/>
      <c r="H20" s="25"/>
      <c r="I20" s="24"/>
      <c r="J20" s="23"/>
    </row>
    <row r="21" spans="1:10" s="4" customFormat="1" ht="19.5" customHeight="1" x14ac:dyDescent="0.15">
      <c r="A21" s="112"/>
      <c r="B21" s="26"/>
      <c r="C21" s="25"/>
      <c r="D21" s="66"/>
      <c r="E21" s="28"/>
      <c r="F21" s="25"/>
      <c r="G21" s="25"/>
      <c r="H21" s="25"/>
      <c r="I21" s="24"/>
      <c r="J21" s="23"/>
    </row>
    <row r="22" spans="1:10" s="4" customFormat="1" ht="19.5" customHeight="1" x14ac:dyDescent="0.15">
      <c r="A22" s="113"/>
      <c r="B22" s="29"/>
      <c r="C22" s="37"/>
      <c r="D22" s="31" t="s">
        <v>333</v>
      </c>
      <c r="E22" s="36">
        <f>SUM(E19:E21)</f>
        <v>0</v>
      </c>
      <c r="F22" s="33"/>
      <c r="G22" s="33"/>
      <c r="H22" s="33"/>
      <c r="I22" s="34">
        <f>E22/E4</f>
        <v>0</v>
      </c>
      <c r="J22" s="38"/>
    </row>
  </sheetData>
  <mergeCells count="4">
    <mergeCell ref="A1:J1"/>
    <mergeCell ref="A5:A14"/>
    <mergeCell ref="A15:A18"/>
    <mergeCell ref="A19:A2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Normal="100" zoomScaleSheetLayoutView="100" workbookViewId="0">
      <selection activeCell="D10" sqref="D1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241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242</v>
      </c>
      <c r="B2" s="47"/>
      <c r="C2" s="9"/>
      <c r="D2" s="10"/>
      <c r="E2" s="74" t="s">
        <v>30</v>
      </c>
      <c r="F2" s="74"/>
      <c r="G2" s="49"/>
      <c r="H2" s="74"/>
      <c r="I2" s="74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266</v>
      </c>
      <c r="E4" s="17">
        <f>E13+E17+E21</f>
        <v>429000</v>
      </c>
      <c r="F4" s="18"/>
      <c r="G4" s="51"/>
      <c r="H4" s="18"/>
      <c r="I4" s="19">
        <f>I13+I17+I21</f>
        <v>1</v>
      </c>
      <c r="J4" s="17"/>
    </row>
    <row r="5" spans="1:10" s="4" customFormat="1" ht="19.5" customHeight="1" x14ac:dyDescent="0.15">
      <c r="A5" s="108" t="s">
        <v>38</v>
      </c>
      <c r="B5" s="39">
        <v>43762</v>
      </c>
      <c r="C5" s="40" t="s">
        <v>47</v>
      </c>
      <c r="D5" s="69" t="s">
        <v>243</v>
      </c>
      <c r="E5" s="42">
        <v>174000</v>
      </c>
      <c r="F5" s="41" t="s">
        <v>92</v>
      </c>
      <c r="G5" s="52" t="s">
        <v>225</v>
      </c>
      <c r="H5" s="48" t="s">
        <v>231</v>
      </c>
      <c r="I5" s="20"/>
      <c r="J5" s="21"/>
    </row>
    <row r="6" spans="1:10" s="4" customFormat="1" ht="19.5" customHeight="1" x14ac:dyDescent="0.15">
      <c r="A6" s="109"/>
      <c r="B6" s="39">
        <v>43766</v>
      </c>
      <c r="C6" s="40" t="s">
        <v>47</v>
      </c>
      <c r="D6" s="69" t="s">
        <v>244</v>
      </c>
      <c r="E6" s="42">
        <v>255000</v>
      </c>
      <c r="F6" s="41" t="s">
        <v>92</v>
      </c>
      <c r="G6" s="52" t="s">
        <v>71</v>
      </c>
      <c r="H6" s="48" t="s">
        <v>235</v>
      </c>
      <c r="I6" s="20"/>
      <c r="J6" s="21"/>
    </row>
    <row r="7" spans="1:10" s="4" customFormat="1" ht="19.5" customHeight="1" x14ac:dyDescent="0.15">
      <c r="A7" s="109"/>
      <c r="B7" s="39"/>
      <c r="C7" s="40"/>
      <c r="D7" s="69"/>
      <c r="E7" s="42"/>
      <c r="F7" s="41"/>
      <c r="G7" s="52"/>
      <c r="H7" s="48"/>
      <c r="I7" s="20"/>
      <c r="J7" s="21"/>
    </row>
    <row r="8" spans="1:10" s="4" customFormat="1" ht="19.5" customHeight="1" x14ac:dyDescent="0.15">
      <c r="A8" s="109"/>
      <c r="B8" s="39"/>
      <c r="C8" s="40"/>
      <c r="D8" s="69"/>
      <c r="E8" s="42"/>
      <c r="F8" s="41"/>
      <c r="G8" s="52"/>
      <c r="H8" s="48"/>
      <c r="I8" s="20"/>
      <c r="J8" s="21"/>
    </row>
    <row r="9" spans="1:10" s="4" customFormat="1" ht="19.5" customHeight="1" x14ac:dyDescent="0.15">
      <c r="A9" s="109"/>
      <c r="B9" s="39"/>
      <c r="C9" s="40"/>
      <c r="D9" s="69"/>
      <c r="E9" s="42"/>
      <c r="F9" s="41"/>
      <c r="G9" s="52"/>
      <c r="H9" s="48"/>
      <c r="I9" s="20"/>
      <c r="J9" s="21"/>
    </row>
    <row r="10" spans="1:10" s="4" customFormat="1" ht="19.5" customHeight="1" x14ac:dyDescent="0.15">
      <c r="A10" s="109"/>
      <c r="B10" s="39"/>
      <c r="C10" s="40"/>
      <c r="D10" s="69"/>
      <c r="E10" s="42"/>
      <c r="F10" s="41"/>
      <c r="G10" s="52"/>
      <c r="H10" s="48"/>
      <c r="I10" s="20"/>
      <c r="J10" s="21"/>
    </row>
    <row r="11" spans="1:10" s="4" customFormat="1" ht="19.5" customHeight="1" x14ac:dyDescent="0.15">
      <c r="A11" s="109"/>
      <c r="B11" s="39"/>
      <c r="C11" s="40"/>
      <c r="D11" s="69"/>
      <c r="E11" s="42"/>
      <c r="F11" s="41"/>
      <c r="G11" s="52"/>
      <c r="H11" s="48"/>
      <c r="I11" s="20"/>
      <c r="J11" s="21"/>
    </row>
    <row r="12" spans="1:10" s="4" customFormat="1" ht="19.5" customHeight="1" x14ac:dyDescent="0.15">
      <c r="A12" s="109"/>
      <c r="B12" s="39"/>
      <c r="C12" s="40"/>
      <c r="D12" s="69"/>
      <c r="E12" s="42"/>
      <c r="F12" s="41"/>
      <c r="G12" s="52"/>
      <c r="H12" s="48"/>
      <c r="I12" s="20"/>
      <c r="J12" s="21"/>
    </row>
    <row r="13" spans="1:10" s="4" customFormat="1" ht="19.5" customHeight="1" x14ac:dyDescent="0.15">
      <c r="A13" s="110"/>
      <c r="B13" s="29"/>
      <c r="C13" s="30"/>
      <c r="D13" s="31" t="s">
        <v>245</v>
      </c>
      <c r="E13" s="32">
        <f>SUM(E5:E12)</f>
        <v>429000</v>
      </c>
      <c r="F13" s="33"/>
      <c r="G13" s="33"/>
      <c r="H13" s="33"/>
      <c r="I13" s="34">
        <f>E13/E4</f>
        <v>1</v>
      </c>
      <c r="J13" s="35"/>
    </row>
    <row r="14" spans="1:10" s="4" customFormat="1" ht="19.5" customHeight="1" x14ac:dyDescent="0.15">
      <c r="A14" s="111" t="s">
        <v>39</v>
      </c>
      <c r="B14" s="26"/>
      <c r="C14" s="40"/>
      <c r="D14" s="27"/>
      <c r="E14" s="28"/>
      <c r="F14" s="25"/>
      <c r="G14" s="53"/>
      <c r="H14" s="43"/>
      <c r="I14" s="22"/>
      <c r="J14" s="23"/>
    </row>
    <row r="15" spans="1:10" s="4" customFormat="1" ht="19.5" customHeight="1" x14ac:dyDescent="0.15">
      <c r="A15" s="112"/>
      <c r="B15" s="26"/>
      <c r="C15" s="40"/>
      <c r="D15" s="27"/>
      <c r="E15" s="28"/>
      <c r="F15" s="25"/>
      <c r="G15" s="53"/>
      <c r="H15" s="43"/>
      <c r="I15" s="22"/>
      <c r="J15" s="23"/>
    </row>
    <row r="16" spans="1:10" s="4" customFormat="1" ht="19.5" customHeight="1" x14ac:dyDescent="0.15">
      <c r="A16" s="112"/>
      <c r="B16" s="26"/>
      <c r="C16" s="25"/>
      <c r="D16" s="27"/>
      <c r="E16" s="28"/>
      <c r="F16" s="25"/>
      <c r="G16" s="53"/>
      <c r="H16" s="43"/>
      <c r="I16" s="22"/>
      <c r="J16" s="23"/>
    </row>
    <row r="17" spans="1:10" s="4" customFormat="1" ht="19.5" customHeight="1" x14ac:dyDescent="0.15">
      <c r="A17" s="113"/>
      <c r="B17" s="29"/>
      <c r="C17" s="30"/>
      <c r="D17" s="31" t="s">
        <v>49</v>
      </c>
      <c r="E17" s="36">
        <f>SUM(E14:E16)</f>
        <v>0</v>
      </c>
      <c r="F17" s="33"/>
      <c r="G17" s="33"/>
      <c r="H17" s="33"/>
      <c r="I17" s="34">
        <f>E17/E4</f>
        <v>0</v>
      </c>
      <c r="J17" s="35"/>
    </row>
    <row r="18" spans="1:10" s="4" customFormat="1" ht="19.5" customHeight="1" x14ac:dyDescent="0.15">
      <c r="A18" s="111" t="s">
        <v>48</v>
      </c>
      <c r="B18" s="39"/>
      <c r="C18" s="40"/>
      <c r="D18" s="69"/>
      <c r="E18" s="42"/>
      <c r="F18" s="41"/>
      <c r="G18" s="52"/>
      <c r="H18" s="48"/>
      <c r="I18" s="24"/>
      <c r="J18" s="23"/>
    </row>
    <row r="19" spans="1:10" s="4" customFormat="1" ht="19.5" customHeight="1" x14ac:dyDescent="0.15">
      <c r="A19" s="112"/>
      <c r="B19" s="26"/>
      <c r="C19" s="25"/>
      <c r="D19" s="66"/>
      <c r="E19" s="28"/>
      <c r="F19" s="25"/>
      <c r="G19" s="25"/>
      <c r="H19" s="25"/>
      <c r="I19" s="24"/>
      <c r="J19" s="23"/>
    </row>
    <row r="20" spans="1:10" s="4" customFormat="1" ht="19.5" customHeight="1" x14ac:dyDescent="0.15">
      <c r="A20" s="112"/>
      <c r="B20" s="26"/>
      <c r="C20" s="25"/>
      <c r="D20" s="66"/>
      <c r="E20" s="28"/>
      <c r="F20" s="25"/>
      <c r="G20" s="25"/>
      <c r="H20" s="25"/>
      <c r="I20" s="24"/>
      <c r="J20" s="23"/>
    </row>
    <row r="21" spans="1:10" s="4" customFormat="1" ht="19.5" customHeight="1" x14ac:dyDescent="0.15">
      <c r="A21" s="113"/>
      <c r="B21" s="29"/>
      <c r="C21" s="37"/>
      <c r="D21" s="31" t="s">
        <v>246</v>
      </c>
      <c r="E21" s="36">
        <f>SUM(E18:E20)</f>
        <v>0</v>
      </c>
      <c r="F21" s="33"/>
      <c r="G21" s="33"/>
      <c r="H21" s="33"/>
      <c r="I21" s="34">
        <f>E21/E4</f>
        <v>0</v>
      </c>
      <c r="J21" s="38"/>
    </row>
  </sheetData>
  <mergeCells count="4">
    <mergeCell ref="A1:J1"/>
    <mergeCell ref="A5:A13"/>
    <mergeCell ref="A14:A17"/>
    <mergeCell ref="A18:A2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Normal="100" zoomScaleSheetLayoutView="100" workbookViewId="0">
      <selection activeCell="D13" sqref="D13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215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223</v>
      </c>
      <c r="B2" s="47"/>
      <c r="C2" s="9"/>
      <c r="D2" s="10"/>
      <c r="E2" s="73" t="s">
        <v>30</v>
      </c>
      <c r="F2" s="73"/>
      <c r="G2" s="49"/>
      <c r="H2" s="73"/>
      <c r="I2" s="73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238</v>
      </c>
      <c r="E4" s="17">
        <f>E13+E17+E21</f>
        <v>926350</v>
      </c>
      <c r="F4" s="18"/>
      <c r="G4" s="51"/>
      <c r="H4" s="18"/>
      <c r="I4" s="19">
        <f>I13+I17+I21</f>
        <v>1</v>
      </c>
      <c r="J4" s="17"/>
    </row>
    <row r="5" spans="1:10" s="4" customFormat="1" ht="19.5" customHeight="1" x14ac:dyDescent="0.15">
      <c r="A5" s="108" t="s">
        <v>38</v>
      </c>
      <c r="B5" s="39">
        <v>43710</v>
      </c>
      <c r="C5" s="40" t="s">
        <v>47</v>
      </c>
      <c r="D5" s="69" t="s">
        <v>216</v>
      </c>
      <c r="E5" s="42">
        <v>41850</v>
      </c>
      <c r="F5" s="41" t="s">
        <v>92</v>
      </c>
      <c r="G5" s="52" t="s">
        <v>107</v>
      </c>
      <c r="H5" s="48" t="s">
        <v>229</v>
      </c>
      <c r="I5" s="20"/>
      <c r="J5" s="21"/>
    </row>
    <row r="6" spans="1:10" s="4" customFormat="1" ht="19.5" customHeight="1" x14ac:dyDescent="0.15">
      <c r="A6" s="109"/>
      <c r="B6" s="39">
        <v>43710</v>
      </c>
      <c r="C6" s="40" t="s">
        <v>47</v>
      </c>
      <c r="D6" s="69" t="s">
        <v>216</v>
      </c>
      <c r="E6" s="42">
        <v>195000</v>
      </c>
      <c r="F6" s="41" t="s">
        <v>92</v>
      </c>
      <c r="G6" s="52" t="s">
        <v>224</v>
      </c>
      <c r="H6" s="48" t="s">
        <v>230</v>
      </c>
      <c r="I6" s="20"/>
      <c r="J6" s="21"/>
    </row>
    <row r="7" spans="1:10" s="4" customFormat="1" ht="19.5" customHeight="1" x14ac:dyDescent="0.15">
      <c r="A7" s="109"/>
      <c r="B7" s="39">
        <v>43712</v>
      </c>
      <c r="C7" s="40" t="s">
        <v>47</v>
      </c>
      <c r="D7" s="69" t="s">
        <v>217</v>
      </c>
      <c r="E7" s="42">
        <v>144000</v>
      </c>
      <c r="F7" s="41" t="s">
        <v>92</v>
      </c>
      <c r="G7" s="52" t="s">
        <v>225</v>
      </c>
      <c r="H7" s="48" t="s">
        <v>231</v>
      </c>
      <c r="I7" s="20"/>
      <c r="J7" s="21"/>
    </row>
    <row r="8" spans="1:10" s="4" customFormat="1" ht="19.5" customHeight="1" x14ac:dyDescent="0.15">
      <c r="A8" s="109"/>
      <c r="B8" s="39">
        <v>43719</v>
      </c>
      <c r="C8" s="40" t="s">
        <v>47</v>
      </c>
      <c r="D8" s="69" t="s">
        <v>219</v>
      </c>
      <c r="E8" s="42">
        <v>42600</v>
      </c>
      <c r="F8" s="41" t="s">
        <v>92</v>
      </c>
      <c r="G8" s="52" t="s">
        <v>94</v>
      </c>
      <c r="H8" s="48" t="s">
        <v>233</v>
      </c>
      <c r="I8" s="20"/>
      <c r="J8" s="21"/>
    </row>
    <row r="9" spans="1:10" s="4" customFormat="1" ht="19.5" customHeight="1" x14ac:dyDescent="0.15">
      <c r="A9" s="109"/>
      <c r="B9" s="39">
        <v>43719</v>
      </c>
      <c r="C9" s="40" t="s">
        <v>47</v>
      </c>
      <c r="D9" s="69" t="s">
        <v>219</v>
      </c>
      <c r="E9" s="42">
        <v>43500</v>
      </c>
      <c r="F9" s="41" t="s">
        <v>92</v>
      </c>
      <c r="G9" s="52" t="s">
        <v>132</v>
      </c>
      <c r="H9" s="48" t="s">
        <v>234</v>
      </c>
      <c r="I9" s="20"/>
      <c r="J9" s="21"/>
    </row>
    <row r="10" spans="1:10" s="4" customFormat="1" ht="19.5" customHeight="1" x14ac:dyDescent="0.15">
      <c r="A10" s="109"/>
      <c r="B10" s="39">
        <v>43728</v>
      </c>
      <c r="C10" s="40" t="s">
        <v>47</v>
      </c>
      <c r="D10" s="69" t="s">
        <v>220</v>
      </c>
      <c r="E10" s="42">
        <v>181000</v>
      </c>
      <c r="F10" s="41" t="s">
        <v>92</v>
      </c>
      <c r="G10" s="52" t="s">
        <v>71</v>
      </c>
      <c r="H10" s="48" t="s">
        <v>235</v>
      </c>
      <c r="I10" s="20"/>
      <c r="J10" s="21"/>
    </row>
    <row r="11" spans="1:10" s="4" customFormat="1" ht="19.5" customHeight="1" x14ac:dyDescent="0.15">
      <c r="A11" s="109"/>
      <c r="B11" s="39">
        <v>43732</v>
      </c>
      <c r="C11" s="40" t="s">
        <v>47</v>
      </c>
      <c r="D11" s="69" t="s">
        <v>221</v>
      </c>
      <c r="E11" s="42">
        <v>80000</v>
      </c>
      <c r="F11" s="41" t="s">
        <v>92</v>
      </c>
      <c r="G11" s="52" t="s">
        <v>227</v>
      </c>
      <c r="H11" s="48" t="s">
        <v>236</v>
      </c>
      <c r="I11" s="20"/>
      <c r="J11" s="21"/>
    </row>
    <row r="12" spans="1:10" s="4" customFormat="1" ht="19.5" customHeight="1" x14ac:dyDescent="0.15">
      <c r="A12" s="109"/>
      <c r="B12" s="39">
        <v>43738</v>
      </c>
      <c r="C12" s="40" t="s">
        <v>47</v>
      </c>
      <c r="D12" s="69" t="s">
        <v>222</v>
      </c>
      <c r="E12" s="42">
        <v>106000</v>
      </c>
      <c r="F12" s="41" t="s">
        <v>92</v>
      </c>
      <c r="G12" s="52" t="s">
        <v>228</v>
      </c>
      <c r="H12" s="48" t="s">
        <v>237</v>
      </c>
      <c r="I12" s="20"/>
      <c r="J12" s="21"/>
    </row>
    <row r="13" spans="1:10" s="4" customFormat="1" ht="19.5" customHeight="1" x14ac:dyDescent="0.15">
      <c r="A13" s="110"/>
      <c r="B13" s="29"/>
      <c r="C13" s="30"/>
      <c r="D13" s="31" t="s">
        <v>239</v>
      </c>
      <c r="E13" s="32">
        <f>SUM(E5:E12)</f>
        <v>833950</v>
      </c>
      <c r="F13" s="33"/>
      <c r="G13" s="33"/>
      <c r="H13" s="33"/>
      <c r="I13" s="34">
        <f>E13/E4</f>
        <v>0.90025368381281368</v>
      </c>
      <c r="J13" s="35"/>
    </row>
    <row r="14" spans="1:10" s="4" customFormat="1" ht="19.5" customHeight="1" x14ac:dyDescent="0.15">
      <c r="A14" s="111" t="s">
        <v>39</v>
      </c>
      <c r="B14" s="26"/>
      <c r="C14" s="40"/>
      <c r="D14" s="27"/>
      <c r="E14" s="28"/>
      <c r="F14" s="25"/>
      <c r="G14" s="53"/>
      <c r="H14" s="43"/>
      <c r="I14" s="22"/>
      <c r="J14" s="23"/>
    </row>
    <row r="15" spans="1:10" s="4" customFormat="1" ht="19.5" customHeight="1" x14ac:dyDescent="0.15">
      <c r="A15" s="112"/>
      <c r="B15" s="26"/>
      <c r="C15" s="40"/>
      <c r="D15" s="27"/>
      <c r="E15" s="28"/>
      <c r="F15" s="25"/>
      <c r="G15" s="53"/>
      <c r="H15" s="43"/>
      <c r="I15" s="22"/>
      <c r="J15" s="23"/>
    </row>
    <row r="16" spans="1:10" s="4" customFormat="1" ht="19.5" customHeight="1" x14ac:dyDescent="0.15">
      <c r="A16" s="112"/>
      <c r="B16" s="26"/>
      <c r="C16" s="25"/>
      <c r="D16" s="27"/>
      <c r="E16" s="28"/>
      <c r="F16" s="25"/>
      <c r="G16" s="53"/>
      <c r="H16" s="43"/>
      <c r="I16" s="22"/>
      <c r="J16" s="23"/>
    </row>
    <row r="17" spans="1:10" s="4" customFormat="1" ht="19.5" customHeight="1" x14ac:dyDescent="0.15">
      <c r="A17" s="113"/>
      <c r="B17" s="29"/>
      <c r="C17" s="30"/>
      <c r="D17" s="31" t="s">
        <v>49</v>
      </c>
      <c r="E17" s="36">
        <f>SUM(E14:E16)</f>
        <v>0</v>
      </c>
      <c r="F17" s="33"/>
      <c r="G17" s="33"/>
      <c r="H17" s="33"/>
      <c r="I17" s="34">
        <f>E17/E4</f>
        <v>0</v>
      </c>
      <c r="J17" s="35"/>
    </row>
    <row r="18" spans="1:10" s="4" customFormat="1" ht="19.5" customHeight="1" x14ac:dyDescent="0.15">
      <c r="A18" s="111" t="s">
        <v>48</v>
      </c>
      <c r="B18" s="39">
        <v>43717</v>
      </c>
      <c r="C18" s="40" t="s">
        <v>47</v>
      </c>
      <c r="D18" s="69" t="s">
        <v>218</v>
      </c>
      <c r="E18" s="42">
        <v>92400</v>
      </c>
      <c r="F18" s="41" t="s">
        <v>92</v>
      </c>
      <c r="G18" s="52" t="s">
        <v>226</v>
      </c>
      <c r="H18" s="48" t="s">
        <v>232</v>
      </c>
      <c r="I18" s="24"/>
      <c r="J18" s="23"/>
    </row>
    <row r="19" spans="1:10" s="4" customFormat="1" ht="19.5" customHeight="1" x14ac:dyDescent="0.15">
      <c r="A19" s="112"/>
      <c r="B19" s="26"/>
      <c r="C19" s="25"/>
      <c r="D19" s="66"/>
      <c r="E19" s="28"/>
      <c r="F19" s="25"/>
      <c r="G19" s="25"/>
      <c r="H19" s="25"/>
      <c r="I19" s="24"/>
      <c r="J19" s="23"/>
    </row>
    <row r="20" spans="1:10" s="4" customFormat="1" ht="19.5" customHeight="1" x14ac:dyDescent="0.15">
      <c r="A20" s="112"/>
      <c r="B20" s="26"/>
      <c r="C20" s="25"/>
      <c r="D20" s="66"/>
      <c r="E20" s="28"/>
      <c r="F20" s="25"/>
      <c r="G20" s="25"/>
      <c r="H20" s="25"/>
      <c r="I20" s="24"/>
      <c r="J20" s="23"/>
    </row>
    <row r="21" spans="1:10" s="4" customFormat="1" ht="19.5" customHeight="1" x14ac:dyDescent="0.15">
      <c r="A21" s="113"/>
      <c r="B21" s="29"/>
      <c r="C21" s="37"/>
      <c r="D21" s="31" t="s">
        <v>240</v>
      </c>
      <c r="E21" s="36">
        <f>SUM(E18:E20)</f>
        <v>92400</v>
      </c>
      <c r="F21" s="33"/>
      <c r="G21" s="33"/>
      <c r="H21" s="33"/>
      <c r="I21" s="34">
        <f>E21/E4</f>
        <v>9.9746316187186268E-2</v>
      </c>
      <c r="J21" s="38"/>
    </row>
  </sheetData>
  <mergeCells count="4">
    <mergeCell ref="A1:J1"/>
    <mergeCell ref="A5:A13"/>
    <mergeCell ref="A14:A17"/>
    <mergeCell ref="A18:A2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topLeftCell="A7" zoomScaleNormal="100" zoomScaleSheetLayoutView="100" workbookViewId="0">
      <selection activeCell="H10" sqref="H10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185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186</v>
      </c>
      <c r="B2" s="47"/>
      <c r="C2" s="9"/>
      <c r="D2" s="10"/>
      <c r="E2" s="72" t="s">
        <v>30</v>
      </c>
      <c r="F2" s="72"/>
      <c r="G2" s="49"/>
      <c r="H2" s="72"/>
      <c r="I2" s="72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214</v>
      </c>
      <c r="E4" s="17">
        <f>E24+E28+E32</f>
        <v>7314390</v>
      </c>
      <c r="F4" s="18"/>
      <c r="G4" s="51"/>
      <c r="H4" s="18"/>
      <c r="I4" s="19">
        <f>I24+I28+I32</f>
        <v>1</v>
      </c>
      <c r="J4" s="17"/>
    </row>
    <row r="5" spans="1:10" s="4" customFormat="1" ht="19.5" customHeight="1" x14ac:dyDescent="0.15">
      <c r="A5" s="108" t="s">
        <v>38</v>
      </c>
      <c r="B5" s="39">
        <v>43678</v>
      </c>
      <c r="C5" s="40" t="s">
        <v>47</v>
      </c>
      <c r="D5" s="69" t="s">
        <v>187</v>
      </c>
      <c r="E5" s="42">
        <v>13000</v>
      </c>
      <c r="F5" s="41" t="s">
        <v>92</v>
      </c>
      <c r="G5" s="52" t="s">
        <v>197</v>
      </c>
      <c r="H5" s="48" t="s">
        <v>206</v>
      </c>
      <c r="I5" s="20"/>
      <c r="J5" s="21"/>
    </row>
    <row r="6" spans="1:10" s="4" customFormat="1" ht="19.5" customHeight="1" x14ac:dyDescent="0.15">
      <c r="A6" s="109"/>
      <c r="B6" s="39">
        <v>43679</v>
      </c>
      <c r="C6" s="40" t="s">
        <v>47</v>
      </c>
      <c r="D6" s="69" t="s">
        <v>187</v>
      </c>
      <c r="E6" s="42">
        <v>32900</v>
      </c>
      <c r="F6" s="41" t="s">
        <v>92</v>
      </c>
      <c r="G6" s="52" t="s">
        <v>198</v>
      </c>
      <c r="H6" s="48" t="s">
        <v>207</v>
      </c>
      <c r="I6" s="20"/>
      <c r="J6" s="21"/>
    </row>
    <row r="7" spans="1:10" s="4" customFormat="1" ht="19.5" customHeight="1" x14ac:dyDescent="0.15">
      <c r="A7" s="109"/>
      <c r="B7" s="39">
        <v>43679</v>
      </c>
      <c r="C7" s="40" t="s">
        <v>47</v>
      </c>
      <c r="D7" s="69" t="s">
        <v>188</v>
      </c>
      <c r="E7" s="42">
        <v>497000</v>
      </c>
      <c r="F7" s="41" t="s">
        <v>92</v>
      </c>
      <c r="G7" s="52" t="s">
        <v>71</v>
      </c>
      <c r="H7" s="48" t="s">
        <v>75</v>
      </c>
      <c r="I7" s="20"/>
      <c r="J7" s="21"/>
    </row>
    <row r="8" spans="1:10" s="4" customFormat="1" ht="19.5" customHeight="1" x14ac:dyDescent="0.15">
      <c r="A8" s="109"/>
      <c r="B8" s="39">
        <v>43682</v>
      </c>
      <c r="C8" s="40" t="s">
        <v>47</v>
      </c>
      <c r="D8" s="69" t="s">
        <v>187</v>
      </c>
      <c r="E8" s="42">
        <v>30500</v>
      </c>
      <c r="F8" s="41" t="s">
        <v>92</v>
      </c>
      <c r="G8" s="52" t="s">
        <v>199</v>
      </c>
      <c r="H8" s="48" t="s">
        <v>208</v>
      </c>
      <c r="I8" s="20"/>
      <c r="J8" s="21"/>
    </row>
    <row r="9" spans="1:10" s="4" customFormat="1" ht="19.5" customHeight="1" x14ac:dyDescent="0.15">
      <c r="A9" s="109"/>
      <c r="B9" s="39">
        <v>43682</v>
      </c>
      <c r="C9" s="40" t="s">
        <v>47</v>
      </c>
      <c r="D9" s="69" t="s">
        <v>187</v>
      </c>
      <c r="E9" s="42">
        <v>83900</v>
      </c>
      <c r="F9" s="41" t="s">
        <v>92</v>
      </c>
      <c r="G9" s="52" t="s">
        <v>200</v>
      </c>
      <c r="H9" s="48" t="s">
        <v>209</v>
      </c>
      <c r="I9" s="20"/>
      <c r="J9" s="21"/>
    </row>
    <row r="10" spans="1:10" s="4" customFormat="1" ht="19.5" customHeight="1" x14ac:dyDescent="0.15">
      <c r="A10" s="109"/>
      <c r="B10" s="39">
        <v>43683</v>
      </c>
      <c r="C10" s="40" t="s">
        <v>47</v>
      </c>
      <c r="D10" s="69" t="s">
        <v>189</v>
      </c>
      <c r="E10" s="42">
        <v>46000</v>
      </c>
      <c r="F10" s="41" t="s">
        <v>92</v>
      </c>
      <c r="G10" s="52" t="s">
        <v>201</v>
      </c>
      <c r="H10" s="48" t="s">
        <v>210</v>
      </c>
      <c r="I10" s="20"/>
      <c r="J10" s="21"/>
    </row>
    <row r="11" spans="1:10" s="4" customFormat="1" ht="19.5" customHeight="1" x14ac:dyDescent="0.15">
      <c r="A11" s="109"/>
      <c r="B11" s="39">
        <v>43685</v>
      </c>
      <c r="C11" s="40" t="s">
        <v>47</v>
      </c>
      <c r="D11" s="69" t="s">
        <v>190</v>
      </c>
      <c r="E11" s="42">
        <v>11600</v>
      </c>
      <c r="F11" s="41" t="s">
        <v>92</v>
      </c>
      <c r="G11" s="52" t="s">
        <v>70</v>
      </c>
      <c r="H11" s="48" t="s">
        <v>74</v>
      </c>
      <c r="I11" s="20"/>
      <c r="J11" s="21"/>
    </row>
    <row r="12" spans="1:10" s="4" customFormat="1" ht="19.5" customHeight="1" x14ac:dyDescent="0.15">
      <c r="A12" s="109"/>
      <c r="B12" s="39">
        <v>43685</v>
      </c>
      <c r="C12" s="40" t="s">
        <v>47</v>
      </c>
      <c r="D12" s="69" t="s">
        <v>190</v>
      </c>
      <c r="E12" s="42">
        <v>22020</v>
      </c>
      <c r="F12" s="41" t="s">
        <v>92</v>
      </c>
      <c r="G12" s="52" t="s">
        <v>202</v>
      </c>
      <c r="H12" s="48" t="s">
        <v>99</v>
      </c>
      <c r="I12" s="20"/>
      <c r="J12" s="21"/>
    </row>
    <row r="13" spans="1:10" s="4" customFormat="1" ht="19.5" customHeight="1" x14ac:dyDescent="0.15">
      <c r="A13" s="109"/>
      <c r="B13" s="39">
        <v>43685</v>
      </c>
      <c r="C13" s="40" t="s">
        <v>47</v>
      </c>
      <c r="D13" s="69" t="s">
        <v>190</v>
      </c>
      <c r="E13" s="42">
        <v>37800</v>
      </c>
      <c r="F13" s="41" t="s">
        <v>92</v>
      </c>
      <c r="G13" s="52" t="s">
        <v>203</v>
      </c>
      <c r="H13" s="48" t="s">
        <v>211</v>
      </c>
      <c r="I13" s="20"/>
      <c r="J13" s="21"/>
    </row>
    <row r="14" spans="1:10" s="4" customFormat="1" ht="19.5" customHeight="1" x14ac:dyDescent="0.15">
      <c r="A14" s="109"/>
      <c r="B14" s="39">
        <v>43685</v>
      </c>
      <c r="C14" s="40" t="s">
        <v>47</v>
      </c>
      <c r="D14" s="69" t="s">
        <v>190</v>
      </c>
      <c r="E14" s="42">
        <v>223000</v>
      </c>
      <c r="F14" s="41" t="s">
        <v>92</v>
      </c>
      <c r="G14" s="52" t="s">
        <v>71</v>
      </c>
      <c r="H14" s="48" t="s">
        <v>75</v>
      </c>
      <c r="I14" s="20"/>
      <c r="J14" s="21"/>
    </row>
    <row r="15" spans="1:10" s="4" customFormat="1" ht="19.5" customHeight="1" x14ac:dyDescent="0.15">
      <c r="A15" s="109"/>
      <c r="B15" s="39">
        <v>43691</v>
      </c>
      <c r="C15" s="40" t="s">
        <v>47</v>
      </c>
      <c r="D15" s="69" t="s">
        <v>191</v>
      </c>
      <c r="E15" s="42">
        <v>88370</v>
      </c>
      <c r="F15" s="41" t="s">
        <v>92</v>
      </c>
      <c r="G15" s="52" t="s">
        <v>70</v>
      </c>
      <c r="H15" s="48" t="s">
        <v>74</v>
      </c>
      <c r="I15" s="20"/>
      <c r="J15" s="21"/>
    </row>
    <row r="16" spans="1:10" s="4" customFormat="1" ht="19.5" customHeight="1" x14ac:dyDescent="0.15">
      <c r="A16" s="109"/>
      <c r="B16" s="39">
        <v>43693</v>
      </c>
      <c r="C16" s="40" t="s">
        <v>47</v>
      </c>
      <c r="D16" s="69" t="s">
        <v>192</v>
      </c>
      <c r="E16" s="42">
        <v>385000</v>
      </c>
      <c r="F16" s="41" t="s">
        <v>92</v>
      </c>
      <c r="G16" s="52" t="s">
        <v>204</v>
      </c>
      <c r="H16" s="48" t="s">
        <v>62</v>
      </c>
      <c r="I16" s="20"/>
      <c r="J16" s="21"/>
    </row>
    <row r="17" spans="1:10" s="4" customFormat="1" ht="19.5" customHeight="1" x14ac:dyDescent="0.15">
      <c r="A17" s="109"/>
      <c r="B17" s="39">
        <v>43696</v>
      </c>
      <c r="C17" s="40" t="s">
        <v>47</v>
      </c>
      <c r="D17" s="69" t="s">
        <v>193</v>
      </c>
      <c r="E17" s="42">
        <v>12500</v>
      </c>
      <c r="F17" s="41" t="s">
        <v>92</v>
      </c>
      <c r="G17" s="52" t="s">
        <v>197</v>
      </c>
      <c r="H17" s="48" t="s">
        <v>206</v>
      </c>
      <c r="I17" s="20"/>
      <c r="J17" s="21"/>
    </row>
    <row r="18" spans="1:10" s="4" customFormat="1" ht="19.5" customHeight="1" x14ac:dyDescent="0.15">
      <c r="A18" s="109"/>
      <c r="B18" s="39">
        <v>43697</v>
      </c>
      <c r="C18" s="40" t="s">
        <v>47</v>
      </c>
      <c r="D18" s="69" t="s">
        <v>193</v>
      </c>
      <c r="E18" s="42">
        <v>16500</v>
      </c>
      <c r="F18" s="41" t="s">
        <v>92</v>
      </c>
      <c r="G18" s="52" t="s">
        <v>197</v>
      </c>
      <c r="H18" s="48" t="s">
        <v>206</v>
      </c>
      <c r="I18" s="20"/>
      <c r="J18" s="21"/>
    </row>
    <row r="19" spans="1:10" s="4" customFormat="1" ht="19.5" customHeight="1" x14ac:dyDescent="0.15">
      <c r="A19" s="109"/>
      <c r="B19" s="39">
        <v>43697</v>
      </c>
      <c r="C19" s="40" t="s">
        <v>47</v>
      </c>
      <c r="D19" s="69" t="s">
        <v>194</v>
      </c>
      <c r="E19" s="42">
        <v>1032000</v>
      </c>
      <c r="F19" s="41" t="s">
        <v>92</v>
      </c>
      <c r="G19" s="52" t="s">
        <v>96</v>
      </c>
      <c r="H19" s="48" t="s">
        <v>101</v>
      </c>
      <c r="I19" s="20"/>
      <c r="J19" s="21"/>
    </row>
    <row r="20" spans="1:10" s="4" customFormat="1" ht="19.5" customHeight="1" x14ac:dyDescent="0.15">
      <c r="A20" s="109"/>
      <c r="B20" s="39">
        <v>43698</v>
      </c>
      <c r="C20" s="40" t="s">
        <v>47</v>
      </c>
      <c r="D20" s="69" t="s">
        <v>193</v>
      </c>
      <c r="E20" s="42">
        <v>20000</v>
      </c>
      <c r="F20" s="41" t="s">
        <v>92</v>
      </c>
      <c r="G20" s="52" t="s">
        <v>197</v>
      </c>
      <c r="H20" s="48" t="s">
        <v>206</v>
      </c>
      <c r="I20" s="20"/>
      <c r="J20" s="21"/>
    </row>
    <row r="21" spans="1:10" s="4" customFormat="1" ht="19.5" customHeight="1" x14ac:dyDescent="0.15">
      <c r="A21" s="109"/>
      <c r="B21" s="39">
        <v>43706</v>
      </c>
      <c r="C21" s="40" t="s">
        <v>47</v>
      </c>
      <c r="D21" s="69" t="s">
        <v>195</v>
      </c>
      <c r="E21" s="42">
        <v>67300</v>
      </c>
      <c r="F21" s="41" t="s">
        <v>92</v>
      </c>
      <c r="G21" s="52" t="s">
        <v>107</v>
      </c>
      <c r="H21" s="48" t="s">
        <v>109</v>
      </c>
      <c r="I21" s="20"/>
      <c r="J21" s="21"/>
    </row>
    <row r="22" spans="1:10" s="4" customFormat="1" ht="19.5" customHeight="1" x14ac:dyDescent="0.15">
      <c r="A22" s="109"/>
      <c r="B22" s="39">
        <v>43706</v>
      </c>
      <c r="C22" s="40" t="s">
        <v>47</v>
      </c>
      <c r="D22" s="69" t="s">
        <v>195</v>
      </c>
      <c r="E22" s="42">
        <v>195000</v>
      </c>
      <c r="F22" s="41" t="s">
        <v>92</v>
      </c>
      <c r="G22" s="52" t="s">
        <v>108</v>
      </c>
      <c r="H22" s="48" t="s">
        <v>110</v>
      </c>
      <c r="I22" s="20"/>
      <c r="J22" s="21"/>
    </row>
    <row r="23" spans="1:10" s="4" customFormat="1" ht="19.5" customHeight="1" x14ac:dyDescent="0.15">
      <c r="A23" s="109"/>
      <c r="B23" s="39">
        <v>43707</v>
      </c>
      <c r="C23" s="40" t="s">
        <v>47</v>
      </c>
      <c r="D23" s="69" t="s">
        <v>196</v>
      </c>
      <c r="E23" s="42">
        <v>4500000</v>
      </c>
      <c r="F23" s="41" t="s">
        <v>92</v>
      </c>
      <c r="G23" s="52" t="s">
        <v>205</v>
      </c>
      <c r="H23" s="48" t="s">
        <v>212</v>
      </c>
      <c r="I23" s="20"/>
      <c r="J23" s="21"/>
    </row>
    <row r="24" spans="1:10" s="4" customFormat="1" ht="19.5" customHeight="1" x14ac:dyDescent="0.15">
      <c r="A24" s="110"/>
      <c r="B24" s="29"/>
      <c r="C24" s="30"/>
      <c r="D24" s="31" t="s">
        <v>213</v>
      </c>
      <c r="E24" s="32">
        <f>SUM(E5:E23)</f>
        <v>7314390</v>
      </c>
      <c r="F24" s="33"/>
      <c r="G24" s="33"/>
      <c r="H24" s="33"/>
      <c r="I24" s="34">
        <f>E24/E4</f>
        <v>1</v>
      </c>
      <c r="J24" s="35"/>
    </row>
    <row r="25" spans="1:10" s="4" customFormat="1" ht="19.5" customHeight="1" x14ac:dyDescent="0.15">
      <c r="A25" s="111" t="s">
        <v>39</v>
      </c>
      <c r="B25" s="26"/>
      <c r="C25" s="40"/>
      <c r="D25" s="27"/>
      <c r="E25" s="28"/>
      <c r="F25" s="25"/>
      <c r="G25" s="53"/>
      <c r="H25" s="43"/>
      <c r="I25" s="22"/>
      <c r="J25" s="23"/>
    </row>
    <row r="26" spans="1:10" s="4" customFormat="1" ht="19.5" customHeight="1" x14ac:dyDescent="0.15">
      <c r="A26" s="112"/>
      <c r="B26" s="26"/>
      <c r="C26" s="40"/>
      <c r="D26" s="27"/>
      <c r="E26" s="28"/>
      <c r="F26" s="25"/>
      <c r="G26" s="53"/>
      <c r="H26" s="43"/>
      <c r="I26" s="22"/>
      <c r="J26" s="23"/>
    </row>
    <row r="27" spans="1:10" s="4" customFormat="1" ht="19.5" customHeight="1" x14ac:dyDescent="0.15">
      <c r="A27" s="112"/>
      <c r="B27" s="26"/>
      <c r="C27" s="25"/>
      <c r="D27" s="27"/>
      <c r="E27" s="28"/>
      <c r="F27" s="25"/>
      <c r="G27" s="53"/>
      <c r="H27" s="43"/>
      <c r="I27" s="22"/>
      <c r="J27" s="23"/>
    </row>
    <row r="28" spans="1:10" s="4" customFormat="1" ht="19.5" customHeight="1" x14ac:dyDescent="0.15">
      <c r="A28" s="113"/>
      <c r="B28" s="29"/>
      <c r="C28" s="30"/>
      <c r="D28" s="31" t="s">
        <v>49</v>
      </c>
      <c r="E28" s="36">
        <f>SUM(E25:E27)</f>
        <v>0</v>
      </c>
      <c r="F28" s="33"/>
      <c r="G28" s="33"/>
      <c r="H28" s="33"/>
      <c r="I28" s="34">
        <f>E28/E4</f>
        <v>0</v>
      </c>
      <c r="J28" s="35"/>
    </row>
    <row r="29" spans="1:10" s="4" customFormat="1" ht="19.5" customHeight="1" x14ac:dyDescent="0.15">
      <c r="A29" s="111" t="s">
        <v>48</v>
      </c>
      <c r="B29" s="39"/>
      <c r="C29" s="40"/>
      <c r="D29" s="44"/>
      <c r="E29" s="28"/>
      <c r="F29" s="25"/>
      <c r="G29" s="25"/>
      <c r="H29" s="25"/>
      <c r="I29" s="24"/>
      <c r="J29" s="23"/>
    </row>
    <row r="30" spans="1:10" s="4" customFormat="1" ht="19.5" customHeight="1" x14ac:dyDescent="0.15">
      <c r="A30" s="112"/>
      <c r="B30" s="26"/>
      <c r="C30" s="25"/>
      <c r="D30" s="66"/>
      <c r="E30" s="28"/>
      <c r="F30" s="25"/>
      <c r="G30" s="25"/>
      <c r="H30" s="25"/>
      <c r="I30" s="24"/>
      <c r="J30" s="23"/>
    </row>
    <row r="31" spans="1:10" s="4" customFormat="1" ht="19.5" customHeight="1" x14ac:dyDescent="0.15">
      <c r="A31" s="112"/>
      <c r="B31" s="26"/>
      <c r="C31" s="25"/>
      <c r="D31" s="66"/>
      <c r="E31" s="28"/>
      <c r="F31" s="25"/>
      <c r="G31" s="25"/>
      <c r="H31" s="25"/>
      <c r="I31" s="24"/>
      <c r="J31" s="23"/>
    </row>
    <row r="32" spans="1:10" s="4" customFormat="1" ht="19.5" customHeight="1" x14ac:dyDescent="0.15">
      <c r="A32" s="113"/>
      <c r="B32" s="29"/>
      <c r="C32" s="37"/>
      <c r="D32" s="31" t="s">
        <v>49</v>
      </c>
      <c r="E32" s="36">
        <f>SUM(E29:E31)</f>
        <v>0</v>
      </c>
      <c r="F32" s="33"/>
      <c r="G32" s="33"/>
      <c r="H32" s="33"/>
      <c r="I32" s="34">
        <f>E32/E4</f>
        <v>0</v>
      </c>
      <c r="J32" s="38"/>
    </row>
  </sheetData>
  <mergeCells count="4">
    <mergeCell ref="A1:J1"/>
    <mergeCell ref="A5:A24"/>
    <mergeCell ref="A25:A28"/>
    <mergeCell ref="A29:A3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Normal="100" zoomScaleSheetLayoutView="100" workbookViewId="0">
      <selection activeCell="D24" sqref="D24"/>
    </sheetView>
  </sheetViews>
  <sheetFormatPr defaultRowHeight="13.5" x14ac:dyDescent="0.15"/>
  <cols>
    <col min="1" max="1" width="16" style="3" customWidth="1"/>
    <col min="2" max="2" width="9.6640625" style="3" customWidth="1"/>
    <col min="3" max="3" width="9.77734375" style="1" customWidth="1"/>
    <col min="4" max="4" width="39.33203125" style="8" customWidth="1"/>
    <col min="5" max="5" width="14" style="2" bestFit="1" customWidth="1"/>
    <col min="6" max="6" width="17.77734375" style="2" customWidth="1"/>
    <col min="7" max="7" width="15.88671875" style="54" customWidth="1"/>
    <col min="8" max="8" width="14.6640625" style="2" bestFit="1" customWidth="1"/>
    <col min="9" max="9" width="9.88671875" style="6" customWidth="1"/>
    <col min="10" max="10" width="7.109375" style="1" bestFit="1" customWidth="1"/>
    <col min="11" max="16384" width="8.88671875" style="1"/>
  </cols>
  <sheetData>
    <row r="1" spans="1:10" s="5" customFormat="1" ht="55.5" customHeight="1" x14ac:dyDescent="0.15">
      <c r="A1" s="107" t="s">
        <v>161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15">
      <c r="A2" s="47" t="s">
        <v>181</v>
      </c>
      <c r="B2" s="47"/>
      <c r="C2" s="9"/>
      <c r="D2" s="10"/>
      <c r="E2" s="71" t="s">
        <v>30</v>
      </c>
      <c r="F2" s="71"/>
      <c r="G2" s="49"/>
      <c r="H2" s="71"/>
      <c r="I2" s="71"/>
      <c r="J2" s="9"/>
    </row>
    <row r="3" spans="1:10" s="7" customFormat="1" ht="24" customHeight="1" x14ac:dyDescent="0.15">
      <c r="A3" s="11" t="s">
        <v>15</v>
      </c>
      <c r="B3" s="11" t="s">
        <v>31</v>
      </c>
      <c r="C3" s="11" t="s">
        <v>15</v>
      </c>
      <c r="D3" s="11" t="s">
        <v>43</v>
      </c>
      <c r="E3" s="12" t="s">
        <v>16</v>
      </c>
      <c r="F3" s="12" t="s">
        <v>33</v>
      </c>
      <c r="G3" s="50" t="s">
        <v>34</v>
      </c>
      <c r="H3" s="12" t="s">
        <v>35</v>
      </c>
      <c r="I3" s="13" t="s">
        <v>36</v>
      </c>
      <c r="J3" s="12" t="s">
        <v>37</v>
      </c>
    </row>
    <row r="4" spans="1:10" s="4" customFormat="1" ht="24" customHeight="1" x14ac:dyDescent="0.15">
      <c r="A4" s="14"/>
      <c r="B4" s="14"/>
      <c r="C4" s="15"/>
      <c r="D4" s="16" t="s">
        <v>184</v>
      </c>
      <c r="E4" s="17">
        <f>E16+E20+E24</f>
        <v>1588030</v>
      </c>
      <c r="F4" s="18"/>
      <c r="G4" s="51"/>
      <c r="H4" s="18"/>
      <c r="I4" s="19">
        <f>I16+I20+I24</f>
        <v>1</v>
      </c>
      <c r="J4" s="17"/>
    </row>
    <row r="5" spans="1:10" s="4" customFormat="1" ht="19.5" customHeight="1" x14ac:dyDescent="0.15">
      <c r="A5" s="108" t="s">
        <v>38</v>
      </c>
      <c r="B5" s="39">
        <v>43651</v>
      </c>
      <c r="C5" s="40" t="s">
        <v>47</v>
      </c>
      <c r="D5" s="69" t="s">
        <v>163</v>
      </c>
      <c r="E5" s="42">
        <v>201000</v>
      </c>
      <c r="F5" s="41" t="s">
        <v>92</v>
      </c>
      <c r="G5" s="52" t="s">
        <v>104</v>
      </c>
      <c r="H5" s="48" t="s">
        <v>175</v>
      </c>
      <c r="I5" s="20"/>
      <c r="J5" s="21"/>
    </row>
    <row r="6" spans="1:10" s="4" customFormat="1" ht="19.5" customHeight="1" x14ac:dyDescent="0.15">
      <c r="A6" s="109"/>
      <c r="B6" s="39">
        <v>43654</v>
      </c>
      <c r="C6" s="40" t="s">
        <v>47</v>
      </c>
      <c r="D6" s="69" t="s">
        <v>164</v>
      </c>
      <c r="E6" s="42">
        <v>113000</v>
      </c>
      <c r="F6" s="41" t="s">
        <v>92</v>
      </c>
      <c r="G6" s="52" t="s">
        <v>132</v>
      </c>
      <c r="H6" s="48" t="s">
        <v>176</v>
      </c>
      <c r="I6" s="20"/>
      <c r="J6" s="21"/>
    </row>
    <row r="7" spans="1:10" s="4" customFormat="1" ht="19.5" customHeight="1" x14ac:dyDescent="0.15">
      <c r="A7" s="109"/>
      <c r="B7" s="39">
        <v>43655</v>
      </c>
      <c r="C7" s="40" t="s">
        <v>47</v>
      </c>
      <c r="D7" s="69" t="s">
        <v>165</v>
      </c>
      <c r="E7" s="42">
        <v>237500</v>
      </c>
      <c r="F7" s="41" t="s">
        <v>92</v>
      </c>
      <c r="G7" s="52" t="s">
        <v>171</v>
      </c>
      <c r="H7" s="48" t="s">
        <v>63</v>
      </c>
      <c r="I7" s="20"/>
      <c r="J7" s="21"/>
    </row>
    <row r="8" spans="1:10" s="4" customFormat="1" ht="19.5" customHeight="1" x14ac:dyDescent="0.15">
      <c r="A8" s="109"/>
      <c r="B8" s="39">
        <v>43656</v>
      </c>
      <c r="C8" s="40" t="s">
        <v>47</v>
      </c>
      <c r="D8" s="69" t="s">
        <v>166</v>
      </c>
      <c r="E8" s="42">
        <v>84500</v>
      </c>
      <c r="F8" s="41" t="s">
        <v>92</v>
      </c>
      <c r="G8" s="52" t="s">
        <v>125</v>
      </c>
      <c r="H8" s="48" t="s">
        <v>177</v>
      </c>
      <c r="I8" s="20"/>
      <c r="J8" s="21"/>
    </row>
    <row r="9" spans="1:10" s="4" customFormat="1" ht="19.5" customHeight="1" x14ac:dyDescent="0.15">
      <c r="A9" s="109"/>
      <c r="B9" s="39">
        <v>43657</v>
      </c>
      <c r="C9" s="40" t="s">
        <v>47</v>
      </c>
      <c r="D9" s="69" t="s">
        <v>57</v>
      </c>
      <c r="E9" s="42">
        <v>251500</v>
      </c>
      <c r="F9" s="41" t="s">
        <v>92</v>
      </c>
      <c r="G9" s="52" t="s">
        <v>172</v>
      </c>
      <c r="H9" s="48" t="s">
        <v>175</v>
      </c>
      <c r="I9" s="20"/>
      <c r="J9" s="21"/>
    </row>
    <row r="10" spans="1:10" s="4" customFormat="1" ht="19.5" customHeight="1" x14ac:dyDescent="0.15">
      <c r="A10" s="109"/>
      <c r="B10" s="39">
        <v>43664</v>
      </c>
      <c r="C10" s="40" t="s">
        <v>47</v>
      </c>
      <c r="D10" s="69" t="s">
        <v>167</v>
      </c>
      <c r="E10" s="42">
        <v>40000</v>
      </c>
      <c r="F10" s="41" t="s">
        <v>92</v>
      </c>
      <c r="G10" s="52" t="s">
        <v>132</v>
      </c>
      <c r="H10" s="48" t="s">
        <v>175</v>
      </c>
      <c r="I10" s="20"/>
      <c r="J10" s="21"/>
    </row>
    <row r="11" spans="1:10" s="4" customFormat="1" ht="19.5" customHeight="1" x14ac:dyDescent="0.15">
      <c r="A11" s="109"/>
      <c r="B11" s="39">
        <v>43665</v>
      </c>
      <c r="C11" s="40" t="s">
        <v>47</v>
      </c>
      <c r="D11" s="69" t="s">
        <v>168</v>
      </c>
      <c r="E11" s="42">
        <v>73900</v>
      </c>
      <c r="F11" s="41" t="s">
        <v>92</v>
      </c>
      <c r="G11" s="52" t="s">
        <v>173</v>
      </c>
      <c r="H11" s="48" t="s">
        <v>178</v>
      </c>
      <c r="I11" s="20"/>
      <c r="J11" s="21"/>
    </row>
    <row r="12" spans="1:10" s="4" customFormat="1" ht="19.5" customHeight="1" x14ac:dyDescent="0.15">
      <c r="A12" s="109"/>
      <c r="B12" s="39">
        <v>43672</v>
      </c>
      <c r="C12" s="40" t="s">
        <v>47</v>
      </c>
      <c r="D12" s="69" t="s">
        <v>169</v>
      </c>
      <c r="E12" s="42">
        <v>50500</v>
      </c>
      <c r="F12" s="41" t="s">
        <v>92</v>
      </c>
      <c r="G12" s="52" t="s">
        <v>107</v>
      </c>
      <c r="H12" s="48" t="s">
        <v>179</v>
      </c>
      <c r="I12" s="20"/>
      <c r="J12" s="21"/>
    </row>
    <row r="13" spans="1:10" s="4" customFormat="1" ht="19.5" customHeight="1" x14ac:dyDescent="0.15">
      <c r="A13" s="109"/>
      <c r="B13" s="39">
        <v>43672</v>
      </c>
      <c r="C13" s="40" t="s">
        <v>47</v>
      </c>
      <c r="D13" s="69" t="s">
        <v>169</v>
      </c>
      <c r="E13" s="42">
        <v>160000</v>
      </c>
      <c r="F13" s="41" t="s">
        <v>92</v>
      </c>
      <c r="G13" s="52" t="s">
        <v>108</v>
      </c>
      <c r="H13" s="48" t="s">
        <v>109</v>
      </c>
      <c r="I13" s="20"/>
      <c r="J13" s="21"/>
    </row>
    <row r="14" spans="1:10" s="4" customFormat="1" ht="19.5" customHeight="1" x14ac:dyDescent="0.15">
      <c r="A14" s="109"/>
      <c r="B14" s="39">
        <v>43676</v>
      </c>
      <c r="C14" s="40" t="s">
        <v>47</v>
      </c>
      <c r="D14" s="69" t="s">
        <v>56</v>
      </c>
      <c r="E14" s="42">
        <v>276200</v>
      </c>
      <c r="F14" s="41" t="s">
        <v>92</v>
      </c>
      <c r="G14" s="52" t="s">
        <v>174</v>
      </c>
      <c r="H14" s="48" t="s">
        <v>180</v>
      </c>
      <c r="I14" s="20"/>
      <c r="J14" s="21"/>
    </row>
    <row r="15" spans="1:10" s="4" customFormat="1" ht="19.5" customHeight="1" x14ac:dyDescent="0.15">
      <c r="A15" s="109"/>
      <c r="B15" s="39">
        <v>43677</v>
      </c>
      <c r="C15" s="40" t="s">
        <v>47</v>
      </c>
      <c r="D15" s="69" t="s">
        <v>170</v>
      </c>
      <c r="E15" s="42">
        <v>99930</v>
      </c>
      <c r="F15" s="41" t="s">
        <v>92</v>
      </c>
      <c r="G15" s="52" t="s">
        <v>70</v>
      </c>
      <c r="H15" s="48" t="s">
        <v>178</v>
      </c>
      <c r="I15" s="20"/>
      <c r="J15" s="21"/>
    </row>
    <row r="16" spans="1:10" s="4" customFormat="1" ht="19.5" customHeight="1" x14ac:dyDescent="0.15">
      <c r="A16" s="110"/>
      <c r="B16" s="29"/>
      <c r="C16" s="30"/>
      <c r="D16" s="31" t="s">
        <v>183</v>
      </c>
      <c r="E16" s="32">
        <f>SUM(E5:E15)</f>
        <v>1588030</v>
      </c>
      <c r="F16" s="33"/>
      <c r="G16" s="33"/>
      <c r="H16" s="33"/>
      <c r="I16" s="34">
        <f>E16/E4</f>
        <v>1</v>
      </c>
      <c r="J16" s="35"/>
    </row>
    <row r="17" spans="1:10" s="4" customFormat="1" ht="19.5" customHeight="1" x14ac:dyDescent="0.15">
      <c r="A17" s="111" t="s">
        <v>39</v>
      </c>
      <c r="B17" s="26"/>
      <c r="C17" s="40"/>
      <c r="D17" s="27"/>
      <c r="E17" s="28"/>
      <c r="F17" s="25"/>
      <c r="G17" s="53"/>
      <c r="H17" s="43"/>
      <c r="I17" s="22"/>
      <c r="J17" s="23"/>
    </row>
    <row r="18" spans="1:10" s="4" customFormat="1" ht="19.5" customHeight="1" x14ac:dyDescent="0.15">
      <c r="A18" s="112"/>
      <c r="B18" s="26"/>
      <c r="C18" s="40"/>
      <c r="D18" s="27"/>
      <c r="E18" s="28"/>
      <c r="F18" s="25"/>
      <c r="G18" s="53"/>
      <c r="H18" s="43"/>
      <c r="I18" s="22"/>
      <c r="J18" s="23"/>
    </row>
    <row r="19" spans="1:10" s="4" customFormat="1" ht="19.5" customHeight="1" x14ac:dyDescent="0.15">
      <c r="A19" s="112"/>
      <c r="B19" s="26"/>
      <c r="C19" s="25"/>
      <c r="D19" s="27"/>
      <c r="E19" s="28"/>
      <c r="F19" s="25"/>
      <c r="G19" s="53"/>
      <c r="H19" s="43"/>
      <c r="I19" s="22"/>
      <c r="J19" s="23"/>
    </row>
    <row r="20" spans="1:10" s="4" customFormat="1" ht="19.5" customHeight="1" x14ac:dyDescent="0.15">
      <c r="A20" s="113"/>
      <c r="B20" s="29"/>
      <c r="C20" s="30"/>
      <c r="D20" s="31" t="s">
        <v>49</v>
      </c>
      <c r="E20" s="36">
        <f>SUM(E17:E19)</f>
        <v>0</v>
      </c>
      <c r="F20" s="33"/>
      <c r="G20" s="33"/>
      <c r="H20" s="33"/>
      <c r="I20" s="34">
        <f>E20/E4</f>
        <v>0</v>
      </c>
      <c r="J20" s="35"/>
    </row>
    <row r="21" spans="1:10" s="4" customFormat="1" ht="19.5" customHeight="1" x14ac:dyDescent="0.15">
      <c r="A21" s="111" t="s">
        <v>48</v>
      </c>
      <c r="B21" s="39"/>
      <c r="C21" s="40"/>
      <c r="D21" s="44"/>
      <c r="E21" s="28"/>
      <c r="F21" s="25"/>
      <c r="G21" s="25"/>
      <c r="H21" s="25"/>
      <c r="I21" s="24"/>
      <c r="J21" s="23"/>
    </row>
    <row r="22" spans="1:10" s="4" customFormat="1" ht="19.5" customHeight="1" x14ac:dyDescent="0.15">
      <c r="A22" s="112"/>
      <c r="B22" s="26"/>
      <c r="C22" s="25"/>
      <c r="D22" s="66"/>
      <c r="E22" s="28"/>
      <c r="F22" s="25"/>
      <c r="G22" s="25"/>
      <c r="H22" s="25"/>
      <c r="I22" s="24"/>
      <c r="J22" s="23"/>
    </row>
    <row r="23" spans="1:10" s="4" customFormat="1" ht="19.5" customHeight="1" x14ac:dyDescent="0.15">
      <c r="A23" s="112"/>
      <c r="B23" s="26"/>
      <c r="C23" s="25"/>
      <c r="D23" s="66"/>
      <c r="E23" s="28"/>
      <c r="F23" s="25"/>
      <c r="G23" s="25"/>
      <c r="H23" s="25"/>
      <c r="I23" s="24"/>
      <c r="J23" s="23"/>
    </row>
    <row r="24" spans="1:10" s="4" customFormat="1" ht="19.5" customHeight="1" x14ac:dyDescent="0.15">
      <c r="A24" s="113"/>
      <c r="B24" s="29"/>
      <c r="C24" s="37"/>
      <c r="D24" s="31" t="s">
        <v>49</v>
      </c>
      <c r="E24" s="36">
        <f>SUM(E21:E23)</f>
        <v>0</v>
      </c>
      <c r="F24" s="33"/>
      <c r="G24" s="33"/>
      <c r="H24" s="33"/>
      <c r="I24" s="34">
        <f>E24/E4</f>
        <v>0</v>
      </c>
      <c r="J24" s="38"/>
    </row>
  </sheetData>
  <mergeCells count="4">
    <mergeCell ref="A1:J1"/>
    <mergeCell ref="A5:A16"/>
    <mergeCell ref="A17:A20"/>
    <mergeCell ref="A21:A24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1</vt:i4>
      </vt:variant>
    </vt:vector>
  </HeadingPairs>
  <TitlesOfParts>
    <vt:vector size="14" baseType="lpstr">
      <vt:lpstr>교무과 업무추진비 집행 내역</vt:lpstr>
      <vt:lpstr>2월</vt:lpstr>
      <vt:lpstr>1월</vt:lpstr>
      <vt:lpstr>12월</vt:lpstr>
      <vt:lpstr>11월</vt:lpstr>
      <vt:lpstr>10월</vt:lpstr>
      <vt:lpstr>9월</vt:lpstr>
      <vt:lpstr>8월</vt:lpstr>
      <vt:lpstr>7월</vt:lpstr>
      <vt:lpstr>6월</vt:lpstr>
      <vt:lpstr>5월</vt:lpstr>
      <vt:lpstr>4월</vt:lpstr>
      <vt:lpstr>3월</vt:lpstr>
      <vt:lpstr>'교무과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2019-06-25T04:15:48Z</cp:lastPrinted>
  <dcterms:created xsi:type="dcterms:W3CDTF">2005-11-02T02:05:06Z</dcterms:created>
  <dcterms:modified xsi:type="dcterms:W3CDTF">2020-03-11T06:41:47Z</dcterms:modified>
</cp:coreProperties>
</file>