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 공개\2020학년도 월별 업추 내역 공개\"/>
    </mc:Choice>
  </mc:AlternateContent>
  <bookViews>
    <workbookView xWindow="-480" yWindow="-120" windowWidth="15360" windowHeight="8835" activeTab="1"/>
  </bookViews>
  <sheets>
    <sheet name="사무국 업무추진비 집행 내역" sheetId="5" r:id="rId1"/>
    <sheet name="세부 집행 내역" sheetId="6" r:id="rId2"/>
  </sheets>
  <definedNames>
    <definedName name="_xlnm._FilterDatabase" localSheetId="1" hidden="1">'세부 집행 내역'!#REF!</definedName>
    <definedName name="_xlnm.Print_Area" localSheetId="0">'사무국 업무추진비 집행 내역'!$A$1:$K$33</definedName>
  </definedNames>
  <calcPr calcId="162913"/>
</workbook>
</file>

<file path=xl/calcChain.xml><?xml version="1.0" encoding="utf-8"?>
<calcChain xmlns="http://schemas.openxmlformats.org/spreadsheetml/2006/main">
  <c r="I31" i="5" l="1"/>
  <c r="H31" i="5"/>
  <c r="I30" i="5" l="1"/>
  <c r="H30" i="5"/>
  <c r="I29" i="5" l="1"/>
  <c r="H29" i="5"/>
  <c r="I20" i="5" l="1"/>
  <c r="I28" i="5" l="1"/>
  <c r="H28" i="5"/>
  <c r="E25" i="6"/>
  <c r="H27" i="5" l="1"/>
  <c r="I27" i="5"/>
  <c r="E20" i="6" l="1"/>
  <c r="I26" i="5" l="1"/>
  <c r="H26" i="5"/>
  <c r="I25" i="5" l="1"/>
  <c r="I24" i="5"/>
  <c r="H25" i="5"/>
  <c r="H24" i="5"/>
  <c r="E23" i="6" l="1"/>
  <c r="I23" i="5" l="1"/>
  <c r="H23" i="5"/>
  <c r="E4" i="6" l="1"/>
  <c r="I23" i="6" s="1"/>
  <c r="I20" i="6" l="1"/>
  <c r="I25" i="6"/>
  <c r="I4" i="6" l="1"/>
  <c r="I22" i="5" l="1"/>
  <c r="I21" i="5"/>
  <c r="H22" i="5"/>
  <c r="H21" i="5"/>
  <c r="H20" i="5"/>
  <c r="I32" i="5" l="1"/>
  <c r="F7" i="5" s="1"/>
  <c r="G32" i="5"/>
  <c r="F12" i="5" s="1"/>
  <c r="E32" i="5"/>
  <c r="D12" i="5" s="1"/>
  <c r="C32" i="5"/>
  <c r="B12" i="5" s="1"/>
  <c r="F32" i="5"/>
  <c r="D32" i="5"/>
  <c r="B32" i="5"/>
  <c r="J7" i="5" l="1"/>
  <c r="H7" i="5"/>
  <c r="H12" i="5"/>
  <c r="F13" i="5" s="1"/>
  <c r="H32" i="5"/>
  <c r="B13" i="5" l="1"/>
  <c r="D13" i="5"/>
</calcChain>
</file>

<file path=xl/sharedStrings.xml><?xml version="1.0" encoding="utf-8"?>
<sst xmlns="http://schemas.openxmlformats.org/spreadsheetml/2006/main" count="157" uniqueCount="108">
  <si>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</si>
  <si>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</si>
  <si>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</si>
  <si>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</si>
  <si>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</si>
  <si>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</si>
  <si>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</si>
  <si>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</si>
  <si>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</si>
  <si>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</si>
  <si>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</si>
  <si>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</si>
  <si>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</si>
  <si>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</si>
  <si>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</si>
  <si>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</si>
  <si>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</si>
  <si>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</si>
  <si>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</si>
  <si>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</si>
  <si>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</si>
  <si>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</si>
  <si>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</si>
  <si>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</si>
  <si>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</si>
  <si>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</si>
  <si>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</si>
  <si>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</si>
  <si>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</si>
  <si>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</si>
  <si>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</si>
  <si>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</si>
  <si>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</si>
  <si>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</si>
  <si>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</si>
  <si>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</si>
  <si>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</si>
  <si>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</si>
  <si>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</si>
  <si>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</si>
  <si>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</si>
  <si>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</si>
  <si>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</si>
  <si>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</si>
  <si>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법인카드</t>
    <phoneticPr fontId="2" type="noConversion"/>
  </si>
  <si>
    <t>집행 내역(예산액 : 109,300천원)</t>
    <phoneticPr fontId="2" type="noConversion"/>
  </si>
  <si>
    <t>롯데프레시 대전한밭</t>
  </si>
  <si>
    <t>위문, 격려 및
구성원 사기 진작 등</t>
    <phoneticPr fontId="2" type="noConversion"/>
  </si>
  <si>
    <t>총무과 인사관련 업무 협의</t>
  </si>
  <si>
    <t>소                   계(2건)</t>
    <phoneticPr fontId="2" type="noConversion"/>
  </si>
  <si>
    <t>2020학년도 2월 사무국 업무추진비 세부 집행 내역</t>
    <phoneticPr fontId="2" type="noConversion"/>
  </si>
  <si>
    <t>기간 : 2021.02.01.~02.28.</t>
    <phoneticPr fontId="2" type="noConversion"/>
  </si>
  <si>
    <t>재정위원회 소위원회 다과 구입</t>
  </si>
  <si>
    <t>042-826-9528</t>
    <phoneticPr fontId="2" type="noConversion"/>
  </si>
  <si>
    <t>재정위원회 소위원회 도시락 및 음료 구입(1차)</t>
  </si>
  <si>
    <t>맘스민</t>
  </si>
  <si>
    <t>042-487-8195</t>
    <phoneticPr fontId="2" type="noConversion"/>
  </si>
  <si>
    <t>더카페지오</t>
  </si>
  <si>
    <t>042-822-6958</t>
    <phoneticPr fontId="2" type="noConversion"/>
  </si>
  <si>
    <t>2021년 총무과 설 명절 격려물품 지급</t>
  </si>
  <si>
    <t>세븐일레븐</t>
    <phoneticPr fontId="2" type="noConversion"/>
  </si>
  <si>
    <t>02-1577-0711</t>
    <phoneticPr fontId="2" type="noConversion"/>
  </si>
  <si>
    <t>재정위원회 소위원회 도시락 및 음료 구입(2차)</t>
  </si>
  <si>
    <t>직장어린이집 업무 협의</t>
  </si>
  <si>
    <t>칸스테이크하우스</t>
  </si>
  <si>
    <t>042-825-5284</t>
    <phoneticPr fontId="2" type="noConversion"/>
  </si>
  <si>
    <t>총무과 예산편성 관련 업무 협의</t>
  </si>
  <si>
    <t>국민돼지국밥</t>
  </si>
  <si>
    <t>042-823-9039</t>
    <phoneticPr fontId="2" type="noConversion"/>
  </si>
  <si>
    <t>재정위원회 소위원회 도시락 및 음료 구입(3차)</t>
  </si>
  <si>
    <t>충북대학교 업무 협의</t>
  </si>
  <si>
    <t>이조복집 직지이조게</t>
  </si>
  <si>
    <t>043-215-8503</t>
    <phoneticPr fontId="2" type="noConversion"/>
  </si>
  <si>
    <t>공공건축심의의원회(창의혁신 실습관 신축사업) 관련 음료 및 다과 구입</t>
  </si>
  <si>
    <t>정림스토아 학하점</t>
  </si>
  <si>
    <t>042-825-8917</t>
    <phoneticPr fontId="2" type="noConversion"/>
  </si>
  <si>
    <t>창의혁신관 사업 추진 관련 업무협의(공공건축심의위원회 관련)</t>
  </si>
  <si>
    <t>수통골능이버섯백숙</t>
  </si>
  <si>
    <t>042-823-5253</t>
    <phoneticPr fontId="2" type="noConversion"/>
  </si>
  <si>
    <t>보안업무 협의</t>
  </si>
  <si>
    <t>해피닉</t>
  </si>
  <si>
    <t>042-824-2001</t>
    <phoneticPr fontId="2" type="noConversion"/>
  </si>
  <si>
    <t>천년의정원</t>
  </si>
  <si>
    <t>042-485-1796</t>
    <phoneticPr fontId="2" type="noConversion"/>
  </si>
  <si>
    <t>국가지원금 예산 관련 업무 협의</t>
  </si>
  <si>
    <t>이태형의 메구미</t>
  </si>
  <si>
    <t>044-417-6170</t>
    <phoneticPr fontId="2" type="noConversion"/>
  </si>
  <si>
    <t>사무국 업무추진 관련 협의</t>
  </si>
  <si>
    <t>042-825-9200</t>
    <phoneticPr fontId="2" type="noConversion"/>
  </si>
  <si>
    <t>재정위원회 소위원회 위원 및 각 부서 사업담당</t>
    <phoneticPr fontId="2" type="noConversion"/>
  </si>
  <si>
    <t>재정위원회 소위원회 위원</t>
    <phoneticPr fontId="2" type="noConversion"/>
  </si>
  <si>
    <t>사무국장 등 5명</t>
    <phoneticPr fontId="2" type="noConversion"/>
  </si>
  <si>
    <t>사무국장 등 2명</t>
    <phoneticPr fontId="2" type="noConversion"/>
  </si>
  <si>
    <t>시설기획팀장 외 3명</t>
    <phoneticPr fontId="2" type="noConversion"/>
  </si>
  <si>
    <t>시설과 직원 등</t>
    <phoneticPr fontId="2" type="noConversion"/>
  </si>
  <si>
    <t>총무과장직무대리 등 5명</t>
    <phoneticPr fontId="2" type="noConversion"/>
  </si>
  <si>
    <t>인사팀장 등 4명</t>
    <phoneticPr fontId="2" type="noConversion"/>
  </si>
  <si>
    <t>사무국장 등 4명</t>
    <phoneticPr fontId="2" type="noConversion"/>
  </si>
  <si>
    <t>임진강 민물장어</t>
    <phoneticPr fontId="2" type="noConversion"/>
  </si>
  <si>
    <t>사무국장 등 3명</t>
    <phoneticPr fontId="2" type="noConversion"/>
  </si>
  <si>
    <t>상근직원 및 현장근무자 총25명</t>
    <phoneticPr fontId="2" type="noConversion"/>
  </si>
  <si>
    <t>소                   계(1건)</t>
    <phoneticPr fontId="2" type="noConversion"/>
  </si>
  <si>
    <t>2020학년도 2월 사무국 업무추진비 집행 내역</t>
    <phoneticPr fontId="2" type="noConversion"/>
  </si>
  <si>
    <t>2월 집행</t>
    <phoneticPr fontId="2" type="noConversion"/>
  </si>
  <si>
    <t>대학회계 예산배정 관련 업무 협의</t>
  </si>
  <si>
    <t>042-825-5284</t>
    <phoneticPr fontId="2" type="noConversion"/>
  </si>
  <si>
    <t>소                   계(15건)</t>
    <phoneticPr fontId="2" type="noConversion"/>
  </si>
  <si>
    <t>합                   계(18건)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</si>
</sst>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b/>
      <i/>
      <sz val="10"/>
      <name val="맑은 고딕"/>
      <family val="3"/>
      <charset val="129"/>
      <scheme val="minor"/>
    </font>
    <font>
      <i/>
      <sz val="10"/>
      <name val="굴림"/>
      <family val="3"/>
      <charset val="129"/>
    </font>
    <font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  <xf numFmtId="0" fontId="13" fillId="0" borderId="0"/>
    <xf numFmtId="0" fontId="20" fillId="0" borderId="0"/>
    <xf numFmtId="0" fontId="21" fillId="0" borderId="0">
      <alignment vertical="center"/>
    </xf>
    <xf numFmtId="0" fontId="11" fillId="0" borderId="0"/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1" fontId="7" fillId="0" borderId="1" xfId="2" applyFont="1" applyBorder="1">
      <alignment vertical="center"/>
    </xf>
    <xf numFmtId="0" fontId="7" fillId="0" borderId="0" xfId="0" applyFont="1" applyAlignment="1">
      <alignment horizontal="right" vertical="center" indent="1"/>
    </xf>
    <xf numFmtId="41" fontId="9" fillId="0" borderId="1" xfId="2" applyFont="1" applyFill="1" applyBorder="1" applyAlignment="1">
      <alignment vertical="center" shrinkToFit="1"/>
    </xf>
    <xf numFmtId="10" fontId="4" fillId="0" borderId="0" xfId="0" applyNumberFormat="1" applyFont="1">
      <alignment vertical="center"/>
    </xf>
    <xf numFmtId="0" fontId="10" fillId="0" borderId="0" xfId="0" applyFont="1">
      <alignment vertical="center"/>
    </xf>
    <xf numFmtId="41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10" fontId="18" fillId="0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21" fillId="0" borderId="0" xfId="0" applyFont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14" fontId="21" fillId="0" borderId="1" xfId="0" applyNumberFormat="1" applyFont="1" applyBorder="1" applyAlignment="1">
      <alignment horizontal="center" vertical="center" shrinkToFit="1"/>
    </xf>
    <xf numFmtId="0" fontId="21" fillId="0" borderId="1" xfId="8" applyFont="1" applyBorder="1" applyAlignment="1">
      <alignment horizontal="center" vertical="center" shrinkToFit="1"/>
    </xf>
    <xf numFmtId="41" fontId="21" fillId="0" borderId="1" xfId="2" applyFont="1" applyBorder="1" applyAlignment="1">
      <alignment horizontal="center" vertical="center" shrinkToFit="1"/>
    </xf>
    <xf numFmtId="0" fontId="24" fillId="0" borderId="0" xfId="0" applyFont="1">
      <alignment vertical="center"/>
    </xf>
    <xf numFmtId="41" fontId="15" fillId="2" borderId="1" xfId="2" applyFont="1" applyFill="1" applyBorder="1" applyAlignment="1">
      <alignment horizontal="center" vertical="center"/>
    </xf>
    <xf numFmtId="41" fontId="15" fillId="2" borderId="1" xfId="2" applyFont="1" applyFill="1" applyBorder="1" applyAlignment="1">
      <alignment horizontal="right" vertical="center"/>
    </xf>
    <xf numFmtId="41" fontId="18" fillId="0" borderId="1" xfId="2" applyFont="1" applyFill="1" applyBorder="1" applyAlignment="1">
      <alignment horizontal="right" vertical="center"/>
    </xf>
    <xf numFmtId="10" fontId="18" fillId="0" borderId="1" xfId="0" applyNumberFormat="1" applyFont="1" applyFill="1" applyBorder="1" applyAlignment="1">
      <alignment horizontal="center" vertical="center"/>
    </xf>
    <xf numFmtId="41" fontId="15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right" vertical="center"/>
    </xf>
    <xf numFmtId="10" fontId="16" fillId="3" borderId="1" xfId="0" applyNumberFormat="1" applyFont="1" applyFill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16" fillId="3" borderId="1" xfId="2" applyFont="1" applyFill="1" applyBorder="1" applyAlignment="1">
      <alignment horizontal="center" vertical="center" shrinkToFit="1"/>
    </xf>
    <xf numFmtId="41" fontId="23" fillId="3" borderId="1" xfId="2" applyFont="1" applyFill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 applyAlignment="1">
      <alignment horizontal="center" vertical="center"/>
    </xf>
    <xf numFmtId="41" fontId="16" fillId="4" borderId="1" xfId="2" applyFont="1" applyFill="1" applyBorder="1" applyAlignment="1">
      <alignment horizontal="right" vertical="center"/>
    </xf>
    <xf numFmtId="41" fontId="16" fillId="4" borderId="1" xfId="2" applyFont="1" applyFill="1" applyBorder="1" applyAlignment="1">
      <alignment horizontal="center" vertical="center"/>
    </xf>
    <xf numFmtId="10" fontId="16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41" fontId="15" fillId="2" borderId="1" xfId="2" applyFont="1" applyFill="1" applyBorder="1" applyAlignment="1">
      <alignment horizontal="center" vertical="center" shrinkToFit="1"/>
    </xf>
    <xf numFmtId="0" fontId="21" fillId="0" borderId="12" xfId="8" applyFont="1" applyBorder="1" applyAlignment="1">
      <alignment horizontal="center" vertical="center" shrinkToFit="1"/>
    </xf>
    <xf numFmtId="41" fontId="15" fillId="2" borderId="12" xfId="2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horizontal="center" vertical="center" shrinkToFit="1"/>
    </xf>
    <xf numFmtId="41" fontId="15" fillId="0" borderId="1" xfId="2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41" fontId="15" fillId="2" borderId="12" xfId="2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7" fillId="0" borderId="8" xfId="0" applyFont="1" applyBorder="1" applyAlignment="1">
      <alignment horizontal="center" vertical="center"/>
    </xf>
    <xf numFmtId="41" fontId="7" fillId="0" borderId="7" xfId="2" applyFont="1" applyBorder="1" applyAlignment="1">
      <alignment horizontal="center" vertical="center"/>
    </xf>
    <xf numFmtId="41" fontId="7" fillId="0" borderId="9" xfId="2" applyFont="1" applyBorder="1" applyAlignment="1">
      <alignment horizontal="center" vertical="center"/>
    </xf>
    <xf numFmtId="41" fontId="7" fillId="0" borderId="1" xfId="2" applyFont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0" fontId="7" fillId="0" borderId="1" xfId="1" applyNumberFormat="1" applyFont="1" applyBorder="1" applyAlignment="1">
      <alignment horizontal="right" vertical="center" wrapText="1" indent="1"/>
    </xf>
    <xf numFmtId="10" fontId="7" fillId="0" borderId="1" xfId="1" applyNumberFormat="1" applyFont="1" applyBorder="1" applyAlignment="1">
      <alignment horizontal="right" vertical="center" indent="1"/>
    </xf>
    <xf numFmtId="41" fontId="7" fillId="0" borderId="1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4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sqref="A1:K1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70" t="s">
        <v>102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4" spans="1:11" s="7" customFormat="1" ht="18.75">
      <c r="A4" s="71" t="s">
        <v>24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16.5" customHeight="1">
      <c r="J5" s="72" t="s">
        <v>8</v>
      </c>
      <c r="K5" s="72"/>
    </row>
    <row r="6" spans="1:11" ht="26.25" customHeight="1">
      <c r="A6" s="73" t="s">
        <v>9</v>
      </c>
      <c r="B6" s="73"/>
      <c r="C6" s="73"/>
      <c r="D6" s="73" t="s">
        <v>103</v>
      </c>
      <c r="E6" s="73"/>
      <c r="F6" s="74" t="s">
        <v>10</v>
      </c>
      <c r="G6" s="73"/>
      <c r="H6" s="75" t="s">
        <v>25</v>
      </c>
      <c r="I6" s="76"/>
      <c r="J6" s="73" t="s">
        <v>11</v>
      </c>
      <c r="K6" s="73"/>
    </row>
    <row r="7" spans="1:11" ht="26.25" customHeight="1">
      <c r="A7" s="82">
        <v>109300</v>
      </c>
      <c r="B7" s="82"/>
      <c r="C7" s="82"/>
      <c r="D7" s="82">
        <v>2425</v>
      </c>
      <c r="E7" s="82"/>
      <c r="F7" s="82">
        <f>I32</f>
        <v>42267</v>
      </c>
      <c r="G7" s="82"/>
      <c r="H7" s="80">
        <f>A7-F7</f>
        <v>67033</v>
      </c>
      <c r="I7" s="81"/>
      <c r="J7" s="83">
        <f>F7/A7</f>
        <v>0.38670631290027446</v>
      </c>
      <c r="K7" s="84"/>
    </row>
    <row r="8" spans="1:11">
      <c r="E8" s="6" t="s">
        <v>12</v>
      </c>
    </row>
    <row r="9" spans="1:11" s="7" customFormat="1" ht="18.75">
      <c r="A9" s="71" t="s">
        <v>13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ht="15" customHeight="1">
      <c r="J10" s="85"/>
      <c r="K10" s="85"/>
    </row>
    <row r="11" spans="1:11" ht="34.5" customHeight="1">
      <c r="A11" s="8" t="s">
        <v>14</v>
      </c>
      <c r="B11" s="74" t="s">
        <v>36</v>
      </c>
      <c r="C11" s="73"/>
      <c r="D11" s="74" t="s">
        <v>37</v>
      </c>
      <c r="E11" s="73"/>
      <c r="F11" s="77" t="s">
        <v>38</v>
      </c>
      <c r="G11" s="78"/>
      <c r="H11" s="74" t="s">
        <v>40</v>
      </c>
      <c r="I11" s="73"/>
      <c r="J11" s="73" t="s">
        <v>41</v>
      </c>
      <c r="K11" s="73"/>
    </row>
    <row r="12" spans="1:11" ht="26.25" customHeight="1">
      <c r="A12" s="8" t="s">
        <v>15</v>
      </c>
      <c r="B12" s="88">
        <f>C32</f>
        <v>26189</v>
      </c>
      <c r="C12" s="82"/>
      <c r="D12" s="88">
        <f>E32</f>
        <v>2707</v>
      </c>
      <c r="E12" s="82"/>
      <c r="F12" s="88">
        <f>G32</f>
        <v>13371</v>
      </c>
      <c r="G12" s="82"/>
      <c r="H12" s="88">
        <f>I32</f>
        <v>42267</v>
      </c>
      <c r="I12" s="82"/>
      <c r="J12" s="93"/>
      <c r="K12" s="94"/>
    </row>
    <row r="13" spans="1:11" s="11" customFormat="1" ht="26.25" customHeight="1">
      <c r="A13" s="8" t="s">
        <v>16</v>
      </c>
      <c r="B13" s="86">
        <f>B12/H12</f>
        <v>0.61960867816499865</v>
      </c>
      <c r="C13" s="87"/>
      <c r="D13" s="86">
        <f>D12/H12</f>
        <v>6.4045236236307285E-2</v>
      </c>
      <c r="E13" s="87"/>
      <c r="F13" s="86">
        <f>F12/H12</f>
        <v>0.31634608559869404</v>
      </c>
      <c r="G13" s="87"/>
      <c r="H13" s="86">
        <v>1</v>
      </c>
      <c r="I13" s="87"/>
      <c r="J13" s="95"/>
      <c r="K13" s="95"/>
    </row>
    <row r="14" spans="1:11">
      <c r="B14" s="9"/>
      <c r="C14" s="9"/>
      <c r="D14" s="9"/>
      <c r="E14" s="9"/>
      <c r="F14" s="9"/>
      <c r="G14" s="9"/>
      <c r="H14" s="9"/>
      <c r="I14" s="9"/>
    </row>
    <row r="15" spans="1:11" s="7" customFormat="1" ht="18.75">
      <c r="A15" s="71" t="s">
        <v>17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</row>
    <row r="16" spans="1:11" ht="16.5" customHeight="1">
      <c r="J16" s="72"/>
      <c r="K16" s="72"/>
    </row>
    <row r="17" spans="1:12" ht="27" customHeight="1">
      <c r="A17" s="73" t="s">
        <v>14</v>
      </c>
      <c r="B17" s="75" t="s">
        <v>45</v>
      </c>
      <c r="C17" s="79"/>
      <c r="D17" s="79"/>
      <c r="E17" s="79"/>
      <c r="F17" s="79"/>
      <c r="G17" s="79"/>
      <c r="H17" s="89" t="s">
        <v>28</v>
      </c>
      <c r="I17" s="90"/>
      <c r="J17" s="73" t="s">
        <v>42</v>
      </c>
      <c r="K17" s="73"/>
    </row>
    <row r="18" spans="1:12" ht="33" customHeight="1">
      <c r="A18" s="73"/>
      <c r="B18" s="74" t="s">
        <v>36</v>
      </c>
      <c r="C18" s="73"/>
      <c r="D18" s="74" t="s">
        <v>37</v>
      </c>
      <c r="E18" s="73"/>
      <c r="F18" s="77" t="s">
        <v>47</v>
      </c>
      <c r="G18" s="78"/>
      <c r="H18" s="91"/>
      <c r="I18" s="92"/>
      <c r="J18" s="73"/>
      <c r="K18" s="73"/>
    </row>
    <row r="19" spans="1:12" ht="22.5" customHeight="1">
      <c r="A19" s="73"/>
      <c r="B19" s="8" t="s">
        <v>18</v>
      </c>
      <c r="C19" s="8" t="s">
        <v>15</v>
      </c>
      <c r="D19" s="8" t="s">
        <v>18</v>
      </c>
      <c r="E19" s="8" t="s">
        <v>15</v>
      </c>
      <c r="F19" s="8" t="s">
        <v>18</v>
      </c>
      <c r="G19" s="8" t="s">
        <v>15</v>
      </c>
      <c r="H19" s="8" t="s">
        <v>26</v>
      </c>
      <c r="I19" s="8" t="s">
        <v>27</v>
      </c>
      <c r="J19" s="28"/>
      <c r="K19" s="28"/>
    </row>
    <row r="20" spans="1:12" ht="21" customHeight="1">
      <c r="A20" s="27" t="s">
        <v>0</v>
      </c>
      <c r="B20" s="10">
        <v>8</v>
      </c>
      <c r="C20" s="10">
        <v>985</v>
      </c>
      <c r="D20" s="10">
        <v>1</v>
      </c>
      <c r="E20" s="10">
        <v>115</v>
      </c>
      <c r="F20" s="10">
        <v>1</v>
      </c>
      <c r="G20" s="10">
        <v>433</v>
      </c>
      <c r="H20" s="10">
        <f t="shared" ref="H20:H22" si="0">B20+D20+F20</f>
        <v>10</v>
      </c>
      <c r="I20" s="10">
        <f>C20+E20+G20</f>
        <v>1533</v>
      </c>
      <c r="J20" s="28"/>
      <c r="K20" s="29"/>
      <c r="L20" s="15"/>
    </row>
    <row r="21" spans="1:12" ht="21" customHeight="1">
      <c r="A21" s="27" t="s">
        <v>1</v>
      </c>
      <c r="B21" s="10">
        <v>20</v>
      </c>
      <c r="C21" s="10">
        <v>2806</v>
      </c>
      <c r="D21" s="10">
        <v>1</v>
      </c>
      <c r="E21" s="10">
        <v>140</v>
      </c>
      <c r="F21" s="10">
        <v>0</v>
      </c>
      <c r="G21" s="10">
        <v>0</v>
      </c>
      <c r="H21" s="10">
        <f t="shared" si="0"/>
        <v>21</v>
      </c>
      <c r="I21" s="10">
        <f t="shared" ref="I21:I22" si="1">C21+E21+G21</f>
        <v>2946</v>
      </c>
      <c r="J21" s="28"/>
      <c r="K21" s="29"/>
      <c r="L21" s="15"/>
    </row>
    <row r="22" spans="1:12" ht="21" customHeight="1">
      <c r="A22" s="27" t="s">
        <v>2</v>
      </c>
      <c r="B22" s="10">
        <v>21</v>
      </c>
      <c r="C22" s="10">
        <v>2599</v>
      </c>
      <c r="D22" s="10">
        <v>0</v>
      </c>
      <c r="E22" s="10">
        <v>0</v>
      </c>
      <c r="F22" s="10">
        <v>0</v>
      </c>
      <c r="G22" s="10">
        <v>0</v>
      </c>
      <c r="H22" s="10">
        <f t="shared" si="0"/>
        <v>21</v>
      </c>
      <c r="I22" s="10">
        <f t="shared" si="1"/>
        <v>2599</v>
      </c>
      <c r="J22" s="28"/>
      <c r="K22" s="29"/>
      <c r="L22" s="15"/>
    </row>
    <row r="23" spans="1:12" ht="21" customHeight="1">
      <c r="A23" s="27" t="s">
        <v>3</v>
      </c>
      <c r="B23" s="10">
        <v>17</v>
      </c>
      <c r="C23" s="10">
        <v>2519</v>
      </c>
      <c r="D23" s="10">
        <v>2</v>
      </c>
      <c r="E23" s="10">
        <v>328</v>
      </c>
      <c r="F23" s="10">
        <v>0</v>
      </c>
      <c r="G23" s="10">
        <v>0</v>
      </c>
      <c r="H23" s="10">
        <f t="shared" ref="H23:I31" si="2">B23+D23+F23</f>
        <v>19</v>
      </c>
      <c r="I23" s="10">
        <f t="shared" si="2"/>
        <v>2847</v>
      </c>
      <c r="J23" s="28"/>
      <c r="K23" s="29"/>
      <c r="L23" s="15"/>
    </row>
    <row r="24" spans="1:12" ht="21" customHeight="1">
      <c r="A24" s="27" t="s">
        <v>4</v>
      </c>
      <c r="B24" s="10">
        <v>13</v>
      </c>
      <c r="C24" s="10">
        <v>1628</v>
      </c>
      <c r="D24" s="10">
        <v>4</v>
      </c>
      <c r="E24" s="10">
        <v>1043</v>
      </c>
      <c r="F24" s="10">
        <v>0</v>
      </c>
      <c r="G24" s="10">
        <v>0</v>
      </c>
      <c r="H24" s="10">
        <f t="shared" si="2"/>
        <v>17</v>
      </c>
      <c r="I24" s="10">
        <f t="shared" si="2"/>
        <v>2671</v>
      </c>
      <c r="J24" s="28"/>
      <c r="K24" s="29"/>
      <c r="L24" s="15"/>
    </row>
    <row r="25" spans="1:12" ht="21" customHeight="1">
      <c r="A25" s="27" t="s">
        <v>5</v>
      </c>
      <c r="B25" s="10">
        <v>9</v>
      </c>
      <c r="C25" s="10">
        <v>1203</v>
      </c>
      <c r="D25" s="10">
        <v>0</v>
      </c>
      <c r="E25" s="10">
        <v>0</v>
      </c>
      <c r="F25" s="10">
        <v>0</v>
      </c>
      <c r="G25" s="10">
        <v>0</v>
      </c>
      <c r="H25" s="10">
        <f t="shared" si="2"/>
        <v>9</v>
      </c>
      <c r="I25" s="10">
        <f t="shared" si="2"/>
        <v>1203</v>
      </c>
      <c r="J25" s="28"/>
      <c r="K25" s="29"/>
      <c r="L25" s="15"/>
    </row>
    <row r="26" spans="1:12" ht="21" customHeight="1">
      <c r="A26" s="27" t="s">
        <v>6</v>
      </c>
      <c r="B26" s="10">
        <v>12</v>
      </c>
      <c r="C26" s="10">
        <v>1747</v>
      </c>
      <c r="D26" s="10">
        <v>0</v>
      </c>
      <c r="E26" s="10">
        <v>0</v>
      </c>
      <c r="F26" s="10">
        <v>1</v>
      </c>
      <c r="G26" s="10">
        <v>191</v>
      </c>
      <c r="H26" s="10">
        <f t="shared" si="2"/>
        <v>13</v>
      </c>
      <c r="I26" s="10">
        <f t="shared" si="2"/>
        <v>1938</v>
      </c>
      <c r="J26" s="28"/>
      <c r="K26" s="29"/>
      <c r="L26" s="15"/>
    </row>
    <row r="27" spans="1:12" ht="21" customHeight="1">
      <c r="A27" s="27" t="s">
        <v>7</v>
      </c>
      <c r="B27" s="10">
        <v>17</v>
      </c>
      <c r="C27" s="10">
        <v>2289</v>
      </c>
      <c r="D27" s="10">
        <v>0</v>
      </c>
      <c r="E27" s="10">
        <v>0</v>
      </c>
      <c r="F27" s="10">
        <v>2</v>
      </c>
      <c r="G27" s="10">
        <v>696</v>
      </c>
      <c r="H27" s="10">
        <f t="shared" si="2"/>
        <v>19</v>
      </c>
      <c r="I27" s="10">
        <f t="shared" si="2"/>
        <v>2985</v>
      </c>
      <c r="J27" s="28"/>
      <c r="K27" s="29"/>
      <c r="L27" s="15"/>
    </row>
    <row r="28" spans="1:12" ht="21" customHeight="1">
      <c r="A28" s="27" t="s">
        <v>21</v>
      </c>
      <c r="B28" s="10">
        <v>17</v>
      </c>
      <c r="C28" s="10">
        <v>2481</v>
      </c>
      <c r="D28" s="10">
        <v>1</v>
      </c>
      <c r="E28" s="10">
        <v>456</v>
      </c>
      <c r="F28" s="10">
        <v>14</v>
      </c>
      <c r="G28" s="10">
        <v>11001</v>
      </c>
      <c r="H28" s="10">
        <f t="shared" si="2"/>
        <v>32</v>
      </c>
      <c r="I28" s="10">
        <f t="shared" si="2"/>
        <v>13938</v>
      </c>
      <c r="J28" s="28"/>
      <c r="K28" s="29"/>
      <c r="L28" s="15"/>
    </row>
    <row r="29" spans="1:12" ht="21" customHeight="1">
      <c r="A29" s="27" t="s">
        <v>22</v>
      </c>
      <c r="B29" s="10">
        <v>9</v>
      </c>
      <c r="C29" s="10">
        <v>4725</v>
      </c>
      <c r="D29" s="10">
        <v>1</v>
      </c>
      <c r="E29" s="10">
        <v>309</v>
      </c>
      <c r="F29" s="10">
        <v>0</v>
      </c>
      <c r="G29" s="10">
        <v>0</v>
      </c>
      <c r="H29" s="10">
        <f t="shared" si="2"/>
        <v>10</v>
      </c>
      <c r="I29" s="10">
        <f t="shared" si="2"/>
        <v>5034</v>
      </c>
      <c r="J29" s="28"/>
      <c r="K29" s="29"/>
      <c r="L29" s="15"/>
    </row>
    <row r="30" spans="1:12" ht="21" customHeight="1">
      <c r="A30" s="27" t="s">
        <v>19</v>
      </c>
      <c r="B30" s="10">
        <v>10</v>
      </c>
      <c r="C30" s="10">
        <v>1991</v>
      </c>
      <c r="D30" s="10">
        <v>2</v>
      </c>
      <c r="E30" s="10">
        <v>157</v>
      </c>
      <c r="F30" s="10">
        <v>0</v>
      </c>
      <c r="G30" s="10">
        <v>0</v>
      </c>
      <c r="H30" s="10">
        <f t="shared" si="2"/>
        <v>12</v>
      </c>
      <c r="I30" s="10">
        <f t="shared" si="2"/>
        <v>2148</v>
      </c>
      <c r="J30" s="28"/>
      <c r="K30" s="28"/>
    </row>
    <row r="31" spans="1:12" ht="21" customHeight="1">
      <c r="A31" s="27" t="s">
        <v>20</v>
      </c>
      <c r="B31" s="10">
        <v>15</v>
      </c>
      <c r="C31" s="10">
        <v>1216</v>
      </c>
      <c r="D31" s="10">
        <v>2</v>
      </c>
      <c r="E31" s="10">
        <v>159</v>
      </c>
      <c r="F31" s="10">
        <v>1</v>
      </c>
      <c r="G31" s="10">
        <v>1050</v>
      </c>
      <c r="H31" s="10">
        <f t="shared" si="2"/>
        <v>18</v>
      </c>
      <c r="I31" s="10">
        <f t="shared" si="2"/>
        <v>2425</v>
      </c>
      <c r="J31" s="28"/>
      <c r="K31" s="28"/>
    </row>
    <row r="32" spans="1:12" ht="26.25" customHeight="1">
      <c r="A32" s="26" t="s">
        <v>23</v>
      </c>
      <c r="B32" s="12">
        <f t="shared" ref="B32:H32" si="3">SUM(B20:B31)</f>
        <v>168</v>
      </c>
      <c r="C32" s="12">
        <f t="shared" si="3"/>
        <v>26189</v>
      </c>
      <c r="D32" s="12">
        <f t="shared" si="3"/>
        <v>14</v>
      </c>
      <c r="E32" s="12">
        <f t="shared" si="3"/>
        <v>2707</v>
      </c>
      <c r="F32" s="12">
        <f t="shared" si="3"/>
        <v>19</v>
      </c>
      <c r="G32" s="12">
        <f t="shared" si="3"/>
        <v>13371</v>
      </c>
      <c r="H32" s="12">
        <f t="shared" si="3"/>
        <v>201</v>
      </c>
      <c r="I32" s="12">
        <f>SUM(I20:I31)</f>
        <v>42267</v>
      </c>
      <c r="J32" s="28"/>
      <c r="K32" s="28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52.77734375" style="16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13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97" t="s">
        <v>50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21" customHeight="1">
      <c r="A2" s="98" t="s">
        <v>51</v>
      </c>
      <c r="B2" s="98"/>
      <c r="C2" s="17"/>
      <c r="D2" s="18"/>
      <c r="E2" s="99" t="s">
        <v>29</v>
      </c>
      <c r="F2" s="99"/>
      <c r="G2" s="99"/>
      <c r="H2" s="99"/>
      <c r="I2" s="99"/>
      <c r="J2" s="17"/>
    </row>
    <row r="3" spans="1:10" s="14" customFormat="1" ht="24" customHeight="1">
      <c r="A3" s="19" t="s">
        <v>14</v>
      </c>
      <c r="B3" s="19" t="s">
        <v>30</v>
      </c>
      <c r="C3" s="19" t="s">
        <v>14</v>
      </c>
      <c r="D3" s="19" t="s">
        <v>39</v>
      </c>
      <c r="E3" s="20" t="s">
        <v>15</v>
      </c>
      <c r="F3" s="20" t="s">
        <v>31</v>
      </c>
      <c r="G3" s="20" t="s">
        <v>32</v>
      </c>
      <c r="H3" s="20" t="s">
        <v>33</v>
      </c>
      <c r="I3" s="21" t="s">
        <v>34</v>
      </c>
      <c r="J3" s="20" t="s">
        <v>35</v>
      </c>
    </row>
    <row r="4" spans="1:10" s="4" customFormat="1" ht="24" customHeight="1">
      <c r="A4" s="55"/>
      <c r="B4" s="55"/>
      <c r="C4" s="56"/>
      <c r="D4" s="57" t="s">
        <v>107</v>
      </c>
      <c r="E4" s="58">
        <f>E20+E23+E25</f>
        <v>2425250</v>
      </c>
      <c r="F4" s="59"/>
      <c r="G4" s="59"/>
      <c r="H4" s="59"/>
      <c r="I4" s="60">
        <f>I20+I23+I25</f>
        <v>1</v>
      </c>
      <c r="J4" s="58"/>
    </row>
    <row r="5" spans="1:10" s="4" customFormat="1" ht="24" customHeight="1">
      <c r="A5" s="100" t="s">
        <v>36</v>
      </c>
      <c r="B5" s="33">
        <v>44228</v>
      </c>
      <c r="C5" s="34" t="s">
        <v>43</v>
      </c>
      <c r="D5" s="42" t="s">
        <v>52</v>
      </c>
      <c r="E5" s="38">
        <v>119620</v>
      </c>
      <c r="F5" s="62" t="s">
        <v>89</v>
      </c>
      <c r="G5" s="32" t="s">
        <v>46</v>
      </c>
      <c r="H5" s="32" t="s">
        <v>53</v>
      </c>
      <c r="I5" s="40"/>
      <c r="J5" s="39"/>
    </row>
    <row r="6" spans="1:10" s="4" customFormat="1" ht="24" customHeight="1">
      <c r="A6" s="101"/>
      <c r="B6" s="33">
        <v>44229</v>
      </c>
      <c r="C6" s="34" t="s">
        <v>43</v>
      </c>
      <c r="D6" s="42" t="s">
        <v>54</v>
      </c>
      <c r="E6" s="38">
        <v>75000</v>
      </c>
      <c r="F6" s="62" t="s">
        <v>90</v>
      </c>
      <c r="G6" s="32" t="s">
        <v>55</v>
      </c>
      <c r="H6" s="32" t="s">
        <v>56</v>
      </c>
      <c r="I6" s="40"/>
      <c r="J6" s="39"/>
    </row>
    <row r="7" spans="1:10" s="4" customFormat="1" ht="24" customHeight="1">
      <c r="A7" s="101"/>
      <c r="B7" s="33">
        <v>44229</v>
      </c>
      <c r="C7" s="34" t="s">
        <v>43</v>
      </c>
      <c r="D7" s="42" t="s">
        <v>54</v>
      </c>
      <c r="E7" s="38">
        <v>27500</v>
      </c>
      <c r="F7" s="62" t="s">
        <v>90</v>
      </c>
      <c r="G7" s="32" t="s">
        <v>57</v>
      </c>
      <c r="H7" s="32" t="s">
        <v>58</v>
      </c>
      <c r="I7" s="40"/>
      <c r="J7" s="39"/>
    </row>
    <row r="8" spans="1:10" s="4" customFormat="1" ht="23.25" customHeight="1">
      <c r="A8" s="101"/>
      <c r="B8" s="33">
        <v>44231</v>
      </c>
      <c r="C8" s="34" t="s">
        <v>43</v>
      </c>
      <c r="D8" s="31" t="s">
        <v>62</v>
      </c>
      <c r="E8" s="41">
        <v>75000</v>
      </c>
      <c r="F8" s="62" t="s">
        <v>90</v>
      </c>
      <c r="G8" s="32" t="s">
        <v>55</v>
      </c>
      <c r="H8" s="32" t="s">
        <v>56</v>
      </c>
      <c r="I8" s="22"/>
      <c r="J8" s="23"/>
    </row>
    <row r="9" spans="1:10" s="4" customFormat="1" ht="23.25" customHeight="1">
      <c r="A9" s="101"/>
      <c r="B9" s="33">
        <v>44231</v>
      </c>
      <c r="C9" s="34" t="s">
        <v>43</v>
      </c>
      <c r="D9" s="31" t="s">
        <v>62</v>
      </c>
      <c r="E9" s="35">
        <v>25000</v>
      </c>
      <c r="F9" s="62" t="s">
        <v>90</v>
      </c>
      <c r="G9" s="32" t="s">
        <v>57</v>
      </c>
      <c r="H9" s="32" t="s">
        <v>58</v>
      </c>
      <c r="I9" s="22"/>
      <c r="J9" s="23"/>
    </row>
    <row r="10" spans="1:10" s="4" customFormat="1" ht="23.25" customHeight="1">
      <c r="A10" s="101"/>
      <c r="B10" s="33">
        <v>44231</v>
      </c>
      <c r="C10" s="34" t="s">
        <v>44</v>
      </c>
      <c r="D10" s="31" t="s">
        <v>63</v>
      </c>
      <c r="E10" s="41">
        <v>139000</v>
      </c>
      <c r="F10" s="62" t="s">
        <v>91</v>
      </c>
      <c r="G10" s="32" t="s">
        <v>64</v>
      </c>
      <c r="H10" s="32" t="s">
        <v>65</v>
      </c>
      <c r="I10" s="22"/>
      <c r="J10" s="23"/>
    </row>
    <row r="11" spans="1:10" s="4" customFormat="1" ht="23.25" customHeight="1">
      <c r="A11" s="101"/>
      <c r="B11" s="33">
        <v>44232</v>
      </c>
      <c r="C11" s="34" t="s">
        <v>43</v>
      </c>
      <c r="D11" s="31" t="s">
        <v>66</v>
      </c>
      <c r="E11" s="41">
        <v>14000</v>
      </c>
      <c r="F11" s="62" t="s">
        <v>92</v>
      </c>
      <c r="G11" s="32" t="s">
        <v>67</v>
      </c>
      <c r="H11" s="69" t="s">
        <v>68</v>
      </c>
      <c r="I11" s="22"/>
      <c r="J11" s="23"/>
    </row>
    <row r="12" spans="1:10" s="4" customFormat="1" ht="23.25" customHeight="1">
      <c r="A12" s="101"/>
      <c r="B12" s="33">
        <v>44236</v>
      </c>
      <c r="C12" s="34" t="s">
        <v>43</v>
      </c>
      <c r="D12" s="31" t="s">
        <v>69</v>
      </c>
      <c r="E12" s="41">
        <v>75000</v>
      </c>
      <c r="F12" s="62" t="s">
        <v>90</v>
      </c>
      <c r="G12" s="32" t="s">
        <v>55</v>
      </c>
      <c r="H12" s="32" t="s">
        <v>56</v>
      </c>
      <c r="I12" s="22"/>
      <c r="J12" s="23"/>
    </row>
    <row r="13" spans="1:10" s="4" customFormat="1" ht="23.25" customHeight="1">
      <c r="A13" s="101"/>
      <c r="B13" s="33">
        <v>44236</v>
      </c>
      <c r="C13" s="34" t="s">
        <v>43</v>
      </c>
      <c r="D13" s="31" t="s">
        <v>69</v>
      </c>
      <c r="E13" s="41">
        <v>21500</v>
      </c>
      <c r="F13" s="62" t="s">
        <v>90</v>
      </c>
      <c r="G13" s="32" t="s">
        <v>57</v>
      </c>
      <c r="H13" s="32" t="s">
        <v>58</v>
      </c>
      <c r="I13" s="22"/>
      <c r="J13" s="23"/>
    </row>
    <row r="14" spans="1:10" s="4" customFormat="1" ht="23.25" customHeight="1">
      <c r="A14" s="101"/>
      <c r="B14" s="33">
        <v>44244</v>
      </c>
      <c r="C14" s="34" t="s">
        <v>43</v>
      </c>
      <c r="D14" s="31" t="s">
        <v>73</v>
      </c>
      <c r="E14" s="41">
        <v>96630</v>
      </c>
      <c r="F14" s="62" t="s">
        <v>94</v>
      </c>
      <c r="G14" s="32" t="s">
        <v>74</v>
      </c>
      <c r="H14" s="32" t="s">
        <v>75</v>
      </c>
      <c r="I14" s="22"/>
      <c r="J14" s="23"/>
    </row>
    <row r="15" spans="1:10" s="4" customFormat="1" ht="23.25" customHeight="1">
      <c r="A15" s="101"/>
      <c r="B15" s="33">
        <v>44245</v>
      </c>
      <c r="C15" s="34" t="s">
        <v>43</v>
      </c>
      <c r="D15" s="31" t="s">
        <v>76</v>
      </c>
      <c r="E15" s="41">
        <v>60000</v>
      </c>
      <c r="F15" s="62" t="s">
        <v>93</v>
      </c>
      <c r="G15" s="32" t="s">
        <v>77</v>
      </c>
      <c r="H15" s="32" t="s">
        <v>78</v>
      </c>
      <c r="I15" s="22"/>
      <c r="J15" s="23"/>
    </row>
    <row r="16" spans="1:10" s="4" customFormat="1" ht="23.25" customHeight="1">
      <c r="A16" s="101"/>
      <c r="B16" s="33">
        <v>44246</v>
      </c>
      <c r="C16" s="34" t="s">
        <v>43</v>
      </c>
      <c r="D16" s="31" t="s">
        <v>79</v>
      </c>
      <c r="E16" s="41">
        <v>131000</v>
      </c>
      <c r="F16" s="62" t="s">
        <v>95</v>
      </c>
      <c r="G16" s="32" t="s">
        <v>80</v>
      </c>
      <c r="H16" s="32" t="s">
        <v>81</v>
      </c>
      <c r="I16" s="22"/>
      <c r="J16" s="23"/>
    </row>
    <row r="17" spans="1:10" s="4" customFormat="1" ht="23.25" customHeight="1">
      <c r="A17" s="101"/>
      <c r="B17" s="33">
        <v>44249</v>
      </c>
      <c r="C17" s="34" t="s">
        <v>43</v>
      </c>
      <c r="D17" s="31" t="s">
        <v>48</v>
      </c>
      <c r="E17" s="41">
        <v>120000</v>
      </c>
      <c r="F17" s="62" t="s">
        <v>96</v>
      </c>
      <c r="G17" s="32" t="s">
        <v>82</v>
      </c>
      <c r="H17" s="32" t="s">
        <v>83</v>
      </c>
      <c r="I17" s="22"/>
      <c r="J17" s="23"/>
    </row>
    <row r="18" spans="1:10" s="4" customFormat="1" ht="23.25" customHeight="1">
      <c r="A18" s="101"/>
      <c r="B18" s="33">
        <v>44250</v>
      </c>
      <c r="C18" s="34" t="s">
        <v>43</v>
      </c>
      <c r="D18" s="31" t="s">
        <v>87</v>
      </c>
      <c r="E18" s="41">
        <v>117000</v>
      </c>
      <c r="F18" s="62" t="s">
        <v>97</v>
      </c>
      <c r="G18" s="32" t="s">
        <v>98</v>
      </c>
      <c r="H18" s="32" t="s">
        <v>88</v>
      </c>
      <c r="I18" s="22"/>
      <c r="J18" s="23"/>
    </row>
    <row r="19" spans="1:10" s="4" customFormat="1" ht="23.25" customHeight="1">
      <c r="A19" s="101"/>
      <c r="B19" s="33">
        <v>44252</v>
      </c>
      <c r="C19" s="34" t="s">
        <v>43</v>
      </c>
      <c r="D19" s="31" t="s">
        <v>104</v>
      </c>
      <c r="E19" s="41">
        <v>120000</v>
      </c>
      <c r="F19" s="62" t="s">
        <v>97</v>
      </c>
      <c r="G19" s="32" t="s">
        <v>64</v>
      </c>
      <c r="H19" s="32" t="s">
        <v>105</v>
      </c>
      <c r="I19" s="22"/>
      <c r="J19" s="23"/>
    </row>
    <row r="20" spans="1:10" s="36" customFormat="1" ht="24" customHeight="1">
      <c r="A20" s="102"/>
      <c r="B20" s="46"/>
      <c r="C20" s="47"/>
      <c r="D20" s="43" t="s">
        <v>106</v>
      </c>
      <c r="E20" s="44">
        <f>SUM(E5:E19)</f>
        <v>1216250</v>
      </c>
      <c r="F20" s="48"/>
      <c r="G20" s="48"/>
      <c r="H20" s="48"/>
      <c r="I20" s="45">
        <f>E20/E4</f>
        <v>0.50149469126894131</v>
      </c>
      <c r="J20" s="49"/>
    </row>
    <row r="21" spans="1:10" s="4" customFormat="1" ht="24.95" customHeight="1">
      <c r="A21" s="96" t="s">
        <v>37</v>
      </c>
      <c r="B21" s="33">
        <v>44236</v>
      </c>
      <c r="C21" s="34" t="s">
        <v>43</v>
      </c>
      <c r="D21" s="42" t="s">
        <v>70</v>
      </c>
      <c r="E21" s="38">
        <v>54000</v>
      </c>
      <c r="F21" s="37" t="s">
        <v>99</v>
      </c>
      <c r="G21" s="32" t="s">
        <v>71</v>
      </c>
      <c r="H21" s="32" t="s">
        <v>72</v>
      </c>
      <c r="I21" s="24"/>
      <c r="J21" s="25"/>
    </row>
    <row r="22" spans="1:10" s="4" customFormat="1" ht="24.95" customHeight="1">
      <c r="A22" s="96"/>
      <c r="B22" s="33">
        <v>44250</v>
      </c>
      <c r="C22" s="34" t="s">
        <v>43</v>
      </c>
      <c r="D22" s="42" t="s">
        <v>84</v>
      </c>
      <c r="E22" s="66">
        <v>105000</v>
      </c>
      <c r="F22" s="67" t="s">
        <v>97</v>
      </c>
      <c r="G22" s="32" t="s">
        <v>85</v>
      </c>
      <c r="H22" s="32" t="s">
        <v>86</v>
      </c>
      <c r="I22" s="61"/>
      <c r="J22" s="61"/>
    </row>
    <row r="23" spans="1:10" s="4" customFormat="1" ht="24.95" customHeight="1">
      <c r="A23" s="96"/>
      <c r="B23" s="50"/>
      <c r="C23" s="51"/>
      <c r="D23" s="43" t="s">
        <v>49</v>
      </c>
      <c r="E23" s="44">
        <f>SUM(E21:E22)</f>
        <v>159000</v>
      </c>
      <c r="F23" s="48"/>
      <c r="G23" s="48"/>
      <c r="H23" s="48"/>
      <c r="I23" s="45">
        <f>E23/E4</f>
        <v>6.5560251520461812E-2</v>
      </c>
      <c r="J23" s="52"/>
    </row>
    <row r="24" spans="1:10" s="4" customFormat="1" ht="24.95" customHeight="1">
      <c r="A24" s="96" t="s">
        <v>47</v>
      </c>
      <c r="B24" s="33">
        <v>44229</v>
      </c>
      <c r="C24" s="63" t="s">
        <v>43</v>
      </c>
      <c r="D24" s="30" t="s">
        <v>59</v>
      </c>
      <c r="E24" s="64">
        <v>1050000</v>
      </c>
      <c r="F24" s="68" t="s">
        <v>100</v>
      </c>
      <c r="G24" s="65" t="s">
        <v>60</v>
      </c>
      <c r="H24" s="65" t="s">
        <v>61</v>
      </c>
      <c r="I24" s="40"/>
      <c r="J24" s="39"/>
    </row>
    <row r="25" spans="1:10" s="4" customFormat="1" ht="24.95" customHeight="1">
      <c r="A25" s="96"/>
      <c r="B25" s="50"/>
      <c r="C25" s="53"/>
      <c r="D25" s="43" t="s">
        <v>101</v>
      </c>
      <c r="E25" s="44">
        <f>SUM(E24:E24)</f>
        <v>1050000</v>
      </c>
      <c r="F25" s="48"/>
      <c r="G25" s="48"/>
      <c r="H25" s="48"/>
      <c r="I25" s="45">
        <f>E25/E4</f>
        <v>0.43294505721059684</v>
      </c>
      <c r="J25" s="54"/>
    </row>
  </sheetData>
  <mergeCells count="6">
    <mergeCell ref="A24:A25"/>
    <mergeCell ref="A1:J1"/>
    <mergeCell ref="A2:B2"/>
    <mergeCell ref="E2:I2"/>
    <mergeCell ref="A5:A20"/>
    <mergeCell ref="A21:A23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사무국 업무추진비 집행 내역</vt:lpstr>
      <vt:lpstr>세부 집행 내역</vt:lpstr>
      <vt:lpstr>'사무국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2021-03-03T04:21:06Z</cp:lastPrinted>
  <dcterms:created xsi:type="dcterms:W3CDTF">2005-11-02T02:05:06Z</dcterms:created>
  <dcterms:modified xsi:type="dcterms:W3CDTF">2021-03-03T04:21:34Z</dcterms:modified>
</cp:coreProperties>
</file>