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비서실(최병욱)\비서실 운영비\업무추진비\2021학년도\"/>
    </mc:Choice>
  </mc:AlternateContent>
  <bookViews>
    <workbookView xWindow="-480" yWindow="-120" windowWidth="15360" windowHeight="8835" activeTab="1"/>
  </bookViews>
  <sheets>
    <sheet name="총장실 업무추진비 집행 내역" sheetId="5" r:id="rId1"/>
    <sheet name="세부 집행 내역(3월)" sheetId="6" r:id="rId2"/>
  </sheets>
  <definedNames>
    <definedName name="_xlnm._FilterDatabase" localSheetId="1" hidden="1">'세부 집행 내역(3월)'!#REF!</definedName>
    <definedName name="_xlnm.Print_Area" localSheetId="0">'총장실 업무추진비 집행 내역'!$A$1:$K$33</definedName>
  </definedNames>
  <calcPr calcId="162913"/>
</workbook>
</file>

<file path=xl/calcChain.xml><?xml version="1.0" encoding="utf-8"?>
<calcChain xmlns="http://schemas.openxmlformats.org/spreadsheetml/2006/main">
  <c r="A7" i="5" l="1"/>
  <c r="J7" i="5" s="1"/>
  <c r="I32" i="5"/>
  <c r="H32" i="5"/>
  <c r="G32" i="5"/>
  <c r="F32" i="5"/>
  <c r="E32" i="5"/>
  <c r="D32" i="5"/>
  <c r="C32" i="5"/>
  <c r="B32" i="5"/>
  <c r="I20" i="5"/>
  <c r="H20" i="5"/>
  <c r="E20" i="5"/>
  <c r="D20" i="5"/>
  <c r="C20" i="5"/>
  <c r="B20" i="5"/>
  <c r="H13" i="5"/>
  <c r="F13" i="5"/>
  <c r="D13" i="5"/>
  <c r="B13" i="5"/>
  <c r="H12" i="5"/>
  <c r="F12" i="5"/>
  <c r="D12" i="5"/>
  <c r="B12" i="5"/>
  <c r="H7" i="5" l="1"/>
  <c r="E29" i="6"/>
  <c r="E17" i="6" l="1"/>
  <c r="E27" i="6" l="1"/>
  <c r="E4" i="6" l="1"/>
  <c r="I27" i="6" s="1"/>
  <c r="I17" i="6" l="1"/>
  <c r="I29" i="6"/>
  <c r="I4" i="6" l="1"/>
</calcChain>
</file>

<file path=xl/sharedStrings.xml><?xml version="1.0" encoding="utf-8"?>
<sst xmlns="http://schemas.openxmlformats.org/spreadsheetml/2006/main" count="173" uniqueCount="119">
  <si>
    <t>3월</t>
  </si>
  <si>
    <t>4월</t>
  </si>
  <si>
    <t>5월</t>
  </si>
  <si>
    <t>6월</t>
  </si>
  <si>
    <t>7월</t>
  </si>
  <si>
    <t>8월</t>
  </si>
  <si>
    <t>9월</t>
  </si>
  <si>
    <t>10월</t>
  </si>
  <si>
    <t>예산액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</si>
  <si>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</si>
  <si>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</si>
  <si>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</si>
  <si>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</si>
  <si>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</si>
  <si>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</si>
  <si>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</si>
  <si>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</si>
  <si>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</si>
  <si>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</si>
  <si>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</si>
  <si>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</si>
  <si>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</si>
  <si>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</si>
  <si>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</si>
  <si>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합      계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</si>
  <si>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</si>
  <si>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</si>
  <si>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</si>
  <si>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</si>
  <si>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</si>
  <si>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</si>
  <si>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</si>
  <si>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</si>
  <si>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</si>
  <si>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</si>
  <si>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</si>
  <si>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</si>
  <si>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법인카드</t>
    <phoneticPr fontId="2" type="noConversion"/>
  </si>
  <si>
    <t>위문, 격려 및
구성원 사기 진작 등</t>
    <phoneticPr fontId="2" type="noConversion"/>
  </si>
  <si>
    <t>금액(원)</t>
    <phoneticPr fontId="2" type="noConversion"/>
  </si>
  <si>
    <t>비율(%)</t>
    <phoneticPr fontId="2" type="noConversion"/>
  </si>
  <si>
    <t>(단위: 천원)</t>
    <phoneticPr fontId="2" type="noConversion"/>
  </si>
  <si>
    <t>합계</t>
    <phoneticPr fontId="2" type="noConversion"/>
  </si>
  <si>
    <t>(단위: 원)</t>
    <phoneticPr fontId="2" type="noConversion"/>
  </si>
  <si>
    <t>2021년 3월 (총장실) 업무추진비 집행 내역</t>
    <phoneticPr fontId="2" type="noConversion"/>
  </si>
  <si>
    <t>3월 집행</t>
    <phoneticPr fontId="2" type="noConversion"/>
  </si>
  <si>
    <t>산학협력단 가족기업 대표와 간담회</t>
    <phoneticPr fontId="2" type="noConversion"/>
  </si>
  <si>
    <t>춘수사</t>
    <phoneticPr fontId="2" type="noConversion"/>
  </si>
  <si>
    <t>042-825-9033</t>
    <phoneticPr fontId="2" type="noConversion"/>
  </si>
  <si>
    <t>총장, 가족기업 대표 등 3명</t>
    <phoneticPr fontId="2" type="noConversion"/>
  </si>
  <si>
    <t>대학기본역량진단보고서 집필위원 간담회</t>
    <phoneticPr fontId="2" type="noConversion"/>
  </si>
  <si>
    <t>타볼라타(도시락)</t>
    <phoneticPr fontId="2" type="noConversion"/>
  </si>
  <si>
    <t>010-4528-8324</t>
    <phoneticPr fontId="2" type="noConversion"/>
  </si>
  <si>
    <t>총장 등 6명</t>
    <phoneticPr fontId="2" type="noConversion"/>
  </si>
  <si>
    <t>소프트웨어중심대학사업 관련 업무협의</t>
    <phoneticPr fontId="2" type="noConversion"/>
  </si>
  <si>
    <t>천년의정원</t>
    <phoneticPr fontId="2" type="noConversion"/>
  </si>
  <si>
    <t>042-485-1796</t>
    <phoneticPr fontId="2" type="noConversion"/>
  </si>
  <si>
    <t>신소재공학과 현안 업무협의</t>
    <phoneticPr fontId="2" type="noConversion"/>
  </si>
  <si>
    <t>오늘</t>
    <phoneticPr fontId="2" type="noConversion"/>
  </si>
  <si>
    <t>042-672-7272</t>
    <phoneticPr fontId="2" type="noConversion"/>
  </si>
  <si>
    <t>총장, 신소재공학과 교수 등 4명</t>
    <phoneticPr fontId="2" type="noConversion"/>
  </si>
  <si>
    <t>2021학년도 원격수업 관련 업무협의</t>
    <phoneticPr fontId="2" type="noConversion"/>
  </si>
  <si>
    <t>갑동버섯골</t>
    <phoneticPr fontId="2" type="noConversion"/>
  </si>
  <si>
    <t>042-822-4375</t>
    <phoneticPr fontId="2" type="noConversion"/>
  </si>
  <si>
    <t>총장 등 4명</t>
    <phoneticPr fontId="2" type="noConversion"/>
  </si>
  <si>
    <t>교육품질관리센터 교직원 간담회</t>
    <phoneticPr fontId="2" type="noConversion"/>
  </si>
  <si>
    <t>컬처푸드시스템(도시락)</t>
    <phoneticPr fontId="2" type="noConversion"/>
  </si>
  <si>
    <t>010-9284-8923</t>
    <phoneticPr fontId="2" type="noConversion"/>
  </si>
  <si>
    <t>총장, 교학부총장, 직원 등 8명</t>
    <phoneticPr fontId="2" type="noConversion"/>
  </si>
  <si>
    <t>교수학습센터 현안 업무협의</t>
    <phoneticPr fontId="2" type="noConversion"/>
  </si>
  <si>
    <t>피제리아육일사</t>
    <phoneticPr fontId="2" type="noConversion"/>
  </si>
  <si>
    <t>042-825-7575</t>
    <phoneticPr fontId="2" type="noConversion"/>
  </si>
  <si>
    <t>디지털혁신공유대학사업 관련 업무협의</t>
    <phoneticPr fontId="2" type="noConversion"/>
  </si>
  <si>
    <t>더함뜰</t>
    <phoneticPr fontId="2" type="noConversion"/>
  </si>
  <si>
    <t>042-823-9293</t>
    <phoneticPr fontId="2" type="noConversion"/>
  </si>
  <si>
    <t>대학혁신지원사업 관련 업무협의</t>
    <phoneticPr fontId="2" type="noConversion"/>
  </si>
  <si>
    <t>대학발전기금 관련 업무협의</t>
    <phoneticPr fontId="2" type="noConversion"/>
  </si>
  <si>
    <t>연래춘</t>
    <phoneticPr fontId="2" type="noConversion"/>
  </si>
  <si>
    <t>042-825-1177</t>
    <phoneticPr fontId="2" type="noConversion"/>
  </si>
  <si>
    <t>총장 등 3명</t>
    <phoneticPr fontId="2" type="noConversion"/>
  </si>
  <si>
    <t>총무과 직원 격려 간담회</t>
    <phoneticPr fontId="2" type="noConversion"/>
  </si>
  <si>
    <t>솔반</t>
    <phoneticPr fontId="2" type="noConversion"/>
  </si>
  <si>
    <t>041-858-3580</t>
    <phoneticPr fontId="2" type="noConversion"/>
  </si>
  <si>
    <t>총장, 사무국장 등 4명</t>
    <phoneticPr fontId="2" type="noConversion"/>
  </si>
  <si>
    <t>대학원 학연과정 관련 업무협의</t>
    <phoneticPr fontId="2" type="noConversion"/>
  </si>
  <si>
    <t>컴퓨터공학과 현안 업무협의</t>
    <phoneticPr fontId="2" type="noConversion"/>
  </si>
  <si>
    <t>화담</t>
    <phoneticPr fontId="2" type="noConversion"/>
  </si>
  <si>
    <t>010-8226-3000</t>
    <phoneticPr fontId="2" type="noConversion"/>
  </si>
  <si>
    <t>총장, 학과 교수 등 3명</t>
    <phoneticPr fontId="2" type="noConversion"/>
  </si>
  <si>
    <t>지역혁신사업 관련 업무협의</t>
    <phoneticPr fontId="2" type="noConversion"/>
  </si>
  <si>
    <t>마실</t>
    <phoneticPr fontId="2" type="noConversion"/>
  </si>
  <si>
    <t>042-489-2003</t>
    <phoneticPr fontId="2" type="noConversion"/>
  </si>
  <si>
    <t>예비창업패키지사업 관련 업무협의</t>
    <phoneticPr fontId="2" type="noConversion"/>
  </si>
  <si>
    <t>참치명가</t>
    <phoneticPr fontId="2" type="noConversion"/>
  </si>
  <si>
    <t>042-935-3739</t>
    <phoneticPr fontId="2" type="noConversion"/>
  </si>
  <si>
    <t>전임 산학협력 중점교수 간담회</t>
    <phoneticPr fontId="2" type="noConversion"/>
  </si>
  <si>
    <t>썸데이</t>
    <phoneticPr fontId="2" type="noConversion"/>
  </si>
  <si>
    <t>042-825-9431</t>
    <phoneticPr fontId="2" type="noConversion"/>
  </si>
  <si>
    <t>총장, 산중교수 등 4명</t>
    <phoneticPr fontId="2" type="noConversion"/>
  </si>
  <si>
    <t>정부재정지원사업 관련 업무협의</t>
    <phoneticPr fontId="2" type="noConversion"/>
  </si>
  <si>
    <t>총장, 기획부처장 등 4명</t>
    <phoneticPr fontId="2" type="noConversion"/>
  </si>
  <si>
    <t>산학융합학부 현안 업무협의</t>
    <phoneticPr fontId="2" type="noConversion"/>
  </si>
  <si>
    <t>총장, 학과교수 등 4명</t>
    <phoneticPr fontId="2" type="noConversion"/>
  </si>
  <si>
    <t>노마드칼리지 현안 업무협의</t>
    <phoneticPr fontId="2" type="noConversion"/>
  </si>
  <si>
    <t>산학협력단 가족기업 간담회</t>
    <phoneticPr fontId="2" type="noConversion"/>
  </si>
  <si>
    <t>살구나무집</t>
    <phoneticPr fontId="2" type="noConversion"/>
  </si>
  <si>
    <t>042-526-0306</t>
    <phoneticPr fontId="2" type="noConversion"/>
  </si>
  <si>
    <t>대학-정부출연 연구원 간 연구협력 관련 업무협의</t>
    <phoneticPr fontId="2" type="noConversion"/>
  </si>
  <si>
    <t>참치로</t>
    <phoneticPr fontId="2" type="noConversion"/>
  </si>
  <si>
    <t>042-824-3733</t>
    <phoneticPr fontId="2" type="noConversion"/>
  </si>
  <si>
    <t>총장, 정부출연 연구원장 등 4명</t>
    <phoneticPr fontId="2" type="noConversion"/>
  </si>
  <si>
    <t>-</t>
    <phoneticPr fontId="2" type="noConversion"/>
  </si>
  <si>
    <t>2021년 3월 (총장실) 업무추진비 세부 집행 내역</t>
    <phoneticPr fontId="2" type="noConversion"/>
  </si>
  <si>
    <t>(기간 : 2021.03.01.~03.31.)</t>
    <phoneticPr fontId="2" type="noConversion"/>
  </si>
  <si>
    <t>소                   계(12건)</t>
    <phoneticPr fontId="2" type="noConversion"/>
  </si>
  <si>
    <t>소                   계(9건)</t>
    <phoneticPr fontId="2" type="noConversion"/>
  </si>
  <si>
    <t>소                   계(0건)</t>
    <phoneticPr fontId="2" type="noConversion"/>
  </si>
  <si>
    <t>합                   계(21건)</t>
    <phoneticPr fontId="2" type="noConversion"/>
  </si>
  <si>
    <t>집행 내역 (예산액 : 36,000,000원)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</si>
</sst>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m&quot;월&quot;\ dd&quot;일&quot;"/>
    <numFmt numFmtId="177" formatCode="h:mm:ss;@"/>
  </numFmts>
  <fonts count="2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b/>
      <i/>
      <sz val="10"/>
      <name val="맑은 고딕"/>
      <family val="3"/>
      <charset val="129"/>
      <scheme val="minor"/>
    </font>
    <font>
      <i/>
      <sz val="10"/>
      <name val="굴림"/>
      <family val="3"/>
      <charset val="129"/>
    </font>
    <font>
      <b/>
      <sz val="2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10" fillId="0" borderId="0"/>
    <xf numFmtId="0" fontId="11" fillId="0" borderId="0"/>
    <xf numFmtId="0" fontId="17" fillId="0" borderId="0"/>
    <xf numFmtId="0" fontId="18" fillId="0" borderId="0">
      <alignment vertical="center"/>
    </xf>
    <xf numFmtId="0" fontId="9" fillId="0" borderId="0"/>
  </cellStyleXfs>
  <cellXfs count="110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10" fontId="4" fillId="0" borderId="0" xfId="0" applyNumberFormat="1" applyFont="1">
      <alignment vertical="center"/>
    </xf>
    <xf numFmtId="0" fontId="8" fillId="0" borderId="0" xfId="0" applyFont="1">
      <alignment vertical="center"/>
    </xf>
    <xf numFmtId="41" fontId="6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14" fontId="18" fillId="0" borderId="1" xfId="0" applyNumberFormat="1" applyFont="1" applyBorder="1" applyAlignment="1">
      <alignment horizontal="center" vertical="center" shrinkToFit="1"/>
    </xf>
    <xf numFmtId="0" fontId="21" fillId="0" borderId="0" xfId="0" applyFont="1">
      <alignment vertical="center"/>
    </xf>
    <xf numFmtId="41" fontId="16" fillId="0" borderId="1" xfId="2" applyFont="1" applyFill="1" applyBorder="1" applyAlignment="1">
      <alignment horizontal="right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10" fontId="14" fillId="3" borderId="1" xfId="0" applyNumberFormat="1" applyFon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 shrinkToFit="1"/>
    </xf>
    <xf numFmtId="41" fontId="20" fillId="3" borderId="1" xfId="2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1" fontId="16" fillId="3" borderId="1" xfId="2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4" fillId="4" borderId="1" xfId="0" applyFont="1" applyFill="1" applyBorder="1" applyAlignment="1">
      <alignment horizontal="center" vertical="center"/>
    </xf>
    <xf numFmtId="41" fontId="14" fillId="4" borderId="1" xfId="2" applyFont="1" applyFill="1" applyBorder="1" applyAlignment="1">
      <alignment horizontal="right" vertical="center"/>
    </xf>
    <xf numFmtId="41" fontId="14" fillId="4" borderId="1" xfId="2" applyFont="1" applyFill="1" applyBorder="1" applyAlignment="1">
      <alignment horizontal="center" vertical="center"/>
    </xf>
    <xf numFmtId="10" fontId="14" fillId="4" borderId="1" xfId="0" applyNumberFormat="1" applyFont="1" applyFill="1" applyBorder="1" applyAlignment="1">
      <alignment horizontal="center" vertical="center"/>
    </xf>
    <xf numFmtId="0" fontId="18" fillId="0" borderId="12" xfId="8" applyFont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shrinkToFit="1"/>
    </xf>
    <xf numFmtId="41" fontId="13" fillId="0" borderId="1" xfId="2" applyFont="1" applyBorder="1">
      <alignment vertical="center"/>
    </xf>
    <xf numFmtId="41" fontId="13" fillId="2" borderId="12" xfId="2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1" xfId="0" applyFont="1" applyBorder="1">
      <alignment vertical="center"/>
    </xf>
    <xf numFmtId="41" fontId="13" fillId="0" borderId="1" xfId="0" applyNumberFormat="1" applyFont="1" applyBorder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41" fontId="14" fillId="0" borderId="1" xfId="2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3" fillId="0" borderId="0" xfId="0" applyFont="1" applyAlignment="1">
      <alignment horizontal="right" vertical="center"/>
    </xf>
    <xf numFmtId="10" fontId="13" fillId="0" borderId="1" xfId="1" applyNumberFormat="1" applyFont="1" applyBorder="1" applyAlignment="1">
      <alignment horizontal="right" vertical="center" wrapText="1" indent="1"/>
    </xf>
    <xf numFmtId="10" fontId="13" fillId="0" borderId="1" xfId="1" applyNumberFormat="1" applyFont="1" applyBorder="1" applyAlignment="1">
      <alignment horizontal="right" vertical="center" indent="1"/>
    </xf>
    <xf numFmtId="41" fontId="13" fillId="0" borderId="1" xfId="2" applyFont="1" applyBorder="1" applyAlignment="1">
      <alignment horizontal="center" vertical="center" wrapText="1"/>
    </xf>
    <xf numFmtId="41" fontId="13" fillId="0" borderId="1" xfId="2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41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3" fillId="0" borderId="1" xfId="0" applyNumberFormat="1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>
      <alignment vertical="center"/>
    </xf>
    <xf numFmtId="41" fontId="13" fillId="0" borderId="7" xfId="2" applyFont="1" applyBorder="1" applyAlignment="1">
      <alignment horizontal="center" vertical="center"/>
    </xf>
    <xf numFmtId="41" fontId="13" fillId="0" borderId="9" xfId="2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1" fontId="13" fillId="0" borderId="1" xfId="2" applyFont="1" applyBorder="1" applyAlignment="1">
      <alignment horizontal="right" vertical="center"/>
    </xf>
    <xf numFmtId="10" fontId="13" fillId="0" borderId="7" xfId="1" applyNumberFormat="1" applyFont="1" applyBorder="1" applyAlignment="1">
      <alignment horizontal="center" vertical="center"/>
    </xf>
    <xf numFmtId="10" fontId="13" fillId="0" borderId="9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77" fontId="18" fillId="0" borderId="14" xfId="2" applyNumberFormat="1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vertical="center" shrinkToFit="1"/>
    </xf>
    <xf numFmtId="177" fontId="18" fillId="0" borderId="13" xfId="2" applyNumberFormat="1" applyFont="1" applyFill="1" applyBorder="1" applyAlignment="1">
      <alignment horizontal="center" vertical="center" shrinkToFit="1"/>
    </xf>
    <xf numFmtId="14" fontId="18" fillId="0" borderId="13" xfId="2" applyNumberFormat="1" applyFont="1" applyFill="1" applyBorder="1" applyAlignment="1">
      <alignment horizontal="center" vertical="center" shrinkToFit="1"/>
    </xf>
    <xf numFmtId="0" fontId="18" fillId="0" borderId="13" xfId="8" applyFont="1" applyBorder="1" applyAlignment="1">
      <alignment horizontal="center" vertical="center" shrinkToFit="1"/>
    </xf>
    <xf numFmtId="41" fontId="18" fillId="0" borderId="13" xfId="2" applyFont="1" applyFill="1" applyBorder="1" applyAlignment="1">
      <alignment vertical="center" shrinkToFit="1"/>
    </xf>
    <xf numFmtId="41" fontId="18" fillId="0" borderId="13" xfId="2" applyFont="1" applyFill="1" applyBorder="1" applyAlignment="1">
      <alignment horizontal="left" vertical="center" shrinkToFit="1"/>
    </xf>
    <xf numFmtId="10" fontId="14" fillId="0" borderId="13" xfId="0" applyNumberFormat="1" applyFont="1" applyFill="1" applyBorder="1" applyAlignment="1">
      <alignment horizontal="center" vertical="center"/>
    </xf>
    <xf numFmtId="14" fontId="18" fillId="0" borderId="14" xfId="2" applyNumberFormat="1" applyFont="1" applyFill="1" applyBorder="1" applyAlignment="1">
      <alignment horizontal="center" vertical="center" shrinkToFit="1"/>
    </xf>
    <xf numFmtId="0" fontId="18" fillId="0" borderId="14" xfId="8" applyFont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left" vertical="center" shrinkToFit="1"/>
    </xf>
    <xf numFmtId="10" fontId="14" fillId="0" borderId="14" xfId="0" applyNumberFormat="1" applyFont="1" applyFill="1" applyBorder="1" applyAlignment="1">
      <alignment horizontal="center" vertical="center"/>
    </xf>
    <xf numFmtId="14" fontId="18" fillId="0" borderId="15" xfId="2" applyNumberFormat="1" applyFont="1" applyFill="1" applyBorder="1" applyAlignment="1">
      <alignment horizontal="center" vertical="center" shrinkToFit="1"/>
    </xf>
    <xf numFmtId="0" fontId="18" fillId="0" borderId="15" xfId="8" applyFont="1" applyBorder="1" applyAlignment="1">
      <alignment horizontal="center" vertical="center" shrinkToFit="1"/>
    </xf>
    <xf numFmtId="41" fontId="18" fillId="0" borderId="15" xfId="2" applyFont="1" applyFill="1" applyBorder="1" applyAlignment="1">
      <alignment vertical="center" shrinkToFit="1"/>
    </xf>
    <xf numFmtId="41" fontId="18" fillId="0" borderId="15" xfId="2" applyFont="1" applyFill="1" applyBorder="1" applyAlignment="1">
      <alignment horizontal="left" vertical="center" shrinkToFit="1"/>
    </xf>
    <xf numFmtId="10" fontId="14" fillId="0" borderId="15" xfId="0" applyNumberFormat="1" applyFont="1" applyFill="1" applyBorder="1" applyAlignment="1">
      <alignment horizontal="center" vertical="center"/>
    </xf>
    <xf numFmtId="177" fontId="18" fillId="0" borderId="15" xfId="2" applyNumberFormat="1" applyFont="1" applyFill="1" applyBorder="1" applyAlignment="1">
      <alignment horizontal="center" vertical="center" shrinkToFit="1"/>
    </xf>
    <xf numFmtId="10" fontId="14" fillId="0" borderId="13" xfId="0" applyNumberFormat="1" applyFont="1" applyFill="1" applyBorder="1" applyAlignment="1">
      <alignment vertical="center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2"/>
  <sheetViews>
    <sheetView zoomScaleNormal="100" workbookViewId="0">
      <selection activeCell="J17" sqref="J17:K18"/>
    </sheetView>
  </sheetViews>
  <sheetFormatPr defaultRowHeight="13.5"/>
  <cols>
    <col min="1" max="1" width="8.33203125" style="6" customWidth="1"/>
    <col min="2" max="9" width="10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83" t="s">
        <v>44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7" customFormat="1" ht="20.25">
      <c r="A4" s="72" t="s">
        <v>21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6.5" customHeight="1">
      <c r="A5" s="13"/>
      <c r="B5" s="13"/>
      <c r="C5" s="13"/>
      <c r="D5" s="13"/>
      <c r="E5" s="13"/>
      <c r="F5" s="13"/>
      <c r="G5" s="13"/>
      <c r="H5" s="13"/>
      <c r="I5" s="13"/>
      <c r="J5" s="58" t="s">
        <v>41</v>
      </c>
      <c r="K5" s="58"/>
    </row>
    <row r="6" spans="1:11" ht="26.25" customHeight="1">
      <c r="A6" s="77" t="s">
        <v>8</v>
      </c>
      <c r="B6" s="77"/>
      <c r="C6" s="77"/>
      <c r="D6" s="77" t="s">
        <v>45</v>
      </c>
      <c r="E6" s="77"/>
      <c r="F6" s="78" t="s">
        <v>9</v>
      </c>
      <c r="G6" s="77"/>
      <c r="H6" s="81" t="s">
        <v>22</v>
      </c>
      <c r="I6" s="84"/>
      <c r="J6" s="77" t="s">
        <v>10</v>
      </c>
      <c r="K6" s="77"/>
    </row>
    <row r="7" spans="1:11" ht="26.25" customHeight="1">
      <c r="A7" s="73">
        <f>3000*12</f>
        <v>36000</v>
      </c>
      <c r="B7" s="73"/>
      <c r="C7" s="73"/>
      <c r="D7" s="57">
        <v>2361</v>
      </c>
      <c r="E7" s="57"/>
      <c r="F7" s="57">
        <v>2361</v>
      </c>
      <c r="G7" s="57"/>
      <c r="H7" s="70">
        <f>A7-F7</f>
        <v>33639</v>
      </c>
      <c r="I7" s="71"/>
      <c r="J7" s="74">
        <f>(F7/A7)</f>
        <v>6.5583333333333327E-2</v>
      </c>
      <c r="K7" s="75"/>
    </row>
    <row r="8" spans="1:11" ht="16.5">
      <c r="A8" s="13"/>
      <c r="B8" s="13"/>
      <c r="C8" s="13"/>
      <c r="D8" s="13"/>
      <c r="E8" s="13" t="s">
        <v>11</v>
      </c>
      <c r="F8" s="13"/>
      <c r="G8" s="13"/>
      <c r="H8" s="13"/>
      <c r="I8" s="13"/>
      <c r="J8" s="13"/>
      <c r="K8" s="13"/>
    </row>
    <row r="9" spans="1:11" s="7" customFormat="1" ht="20.25">
      <c r="A9" s="72" t="s">
        <v>12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76"/>
      <c r="K10" s="76"/>
    </row>
    <row r="11" spans="1:11" ht="34.5" customHeight="1">
      <c r="A11" s="51" t="s">
        <v>13</v>
      </c>
      <c r="B11" s="66" t="s">
        <v>31</v>
      </c>
      <c r="C11" s="67"/>
      <c r="D11" s="66" t="s">
        <v>32</v>
      </c>
      <c r="E11" s="67"/>
      <c r="F11" s="68" t="s">
        <v>38</v>
      </c>
      <c r="G11" s="69"/>
      <c r="H11" s="66" t="s">
        <v>34</v>
      </c>
      <c r="I11" s="67"/>
      <c r="J11" s="67" t="s">
        <v>35</v>
      </c>
      <c r="K11" s="67"/>
    </row>
    <row r="12" spans="1:11" ht="26.25" customHeight="1">
      <c r="A12" s="15" t="s">
        <v>39</v>
      </c>
      <c r="B12" s="56">
        <f>'세부 집행 내역(3월)'!E17</f>
        <v>1401000</v>
      </c>
      <c r="C12" s="57"/>
      <c r="D12" s="56">
        <f>'세부 집행 내역(3월)'!E27</f>
        <v>960000</v>
      </c>
      <c r="E12" s="57"/>
      <c r="F12" s="56">
        <f>'세부 집행 내역(3월)'!E29</f>
        <v>0</v>
      </c>
      <c r="G12" s="57"/>
      <c r="H12" s="56">
        <f>SUM(B12:G12)</f>
        <v>2361000</v>
      </c>
      <c r="I12" s="57"/>
      <c r="J12" s="63"/>
      <c r="K12" s="64"/>
    </row>
    <row r="13" spans="1:11" s="8" customFormat="1" ht="26.25" customHeight="1">
      <c r="A13" s="15" t="s">
        <v>40</v>
      </c>
      <c r="B13" s="54">
        <f>B12/H12</f>
        <v>0.59339263024142308</v>
      </c>
      <c r="C13" s="55"/>
      <c r="D13" s="54">
        <f>D12/H12</f>
        <v>0.40660736975857686</v>
      </c>
      <c r="E13" s="55"/>
      <c r="F13" s="54">
        <f>F12/H12</f>
        <v>0</v>
      </c>
      <c r="G13" s="55"/>
      <c r="H13" s="54">
        <f>SUM(B13:G13)</f>
        <v>1</v>
      </c>
      <c r="I13" s="55"/>
      <c r="J13" s="65"/>
      <c r="K13" s="65"/>
    </row>
    <row r="14" spans="1:11" ht="16.5">
      <c r="A14" s="13"/>
      <c r="B14" s="46"/>
      <c r="C14" s="46"/>
      <c r="D14" s="46"/>
      <c r="E14" s="46"/>
      <c r="F14" s="46"/>
      <c r="G14" s="46"/>
      <c r="H14" s="46"/>
      <c r="I14" s="46"/>
      <c r="J14" s="13"/>
      <c r="K14" s="13"/>
    </row>
    <row r="15" spans="1:11" s="7" customFormat="1" ht="20.25">
      <c r="A15" s="72" t="s">
        <v>15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58"/>
      <c r="K16" s="58"/>
    </row>
    <row r="17" spans="1:12" ht="27" customHeight="1">
      <c r="A17" s="77" t="s">
        <v>13</v>
      </c>
      <c r="B17" s="81" t="s">
        <v>118</v>
      </c>
      <c r="C17" s="82"/>
      <c r="D17" s="82"/>
      <c r="E17" s="82"/>
      <c r="F17" s="82"/>
      <c r="G17" s="82"/>
      <c r="H17" s="59" t="s">
        <v>24</v>
      </c>
      <c r="I17" s="60"/>
      <c r="J17" s="77" t="s">
        <v>36</v>
      </c>
      <c r="K17" s="77"/>
    </row>
    <row r="18" spans="1:12" ht="33" customHeight="1">
      <c r="A18" s="77"/>
      <c r="B18" s="78" t="s">
        <v>31</v>
      </c>
      <c r="C18" s="77"/>
      <c r="D18" s="78" t="s">
        <v>32</v>
      </c>
      <c r="E18" s="77"/>
      <c r="F18" s="79" t="s">
        <v>38</v>
      </c>
      <c r="G18" s="80"/>
      <c r="H18" s="61"/>
      <c r="I18" s="62"/>
      <c r="J18" s="77"/>
      <c r="K18" s="77"/>
    </row>
    <row r="19" spans="1:12" ht="22.5" customHeight="1">
      <c r="A19" s="77"/>
      <c r="B19" s="15" t="s">
        <v>16</v>
      </c>
      <c r="C19" s="15" t="s">
        <v>39</v>
      </c>
      <c r="D19" s="15" t="s">
        <v>16</v>
      </c>
      <c r="E19" s="15" t="s">
        <v>39</v>
      </c>
      <c r="F19" s="15" t="s">
        <v>16</v>
      </c>
      <c r="G19" s="15" t="s">
        <v>39</v>
      </c>
      <c r="H19" s="15" t="s">
        <v>23</v>
      </c>
      <c r="I19" s="15" t="s">
        <v>39</v>
      </c>
      <c r="J19" s="52"/>
      <c r="K19" s="52"/>
    </row>
    <row r="20" spans="1:12" ht="21" customHeight="1">
      <c r="A20" s="15" t="s">
        <v>0</v>
      </c>
      <c r="B20" s="44">
        <f>COUNTA('세부 집행 내역(3월)'!B5:B16)</f>
        <v>12</v>
      </c>
      <c r="C20" s="44">
        <f>'세부 집행 내역(3월)'!E17</f>
        <v>1401000</v>
      </c>
      <c r="D20" s="44">
        <f>COUNTA('세부 집행 내역(3월)'!B18:B26)</f>
        <v>9</v>
      </c>
      <c r="E20" s="44">
        <f>'세부 집행 내역(3월)'!E27</f>
        <v>960000</v>
      </c>
      <c r="F20" s="44">
        <v>0</v>
      </c>
      <c r="G20" s="44">
        <v>0</v>
      </c>
      <c r="H20" s="44">
        <f>B20+D20+F20</f>
        <v>21</v>
      </c>
      <c r="I20" s="44">
        <f>+C20+E20+G20</f>
        <v>2361000</v>
      </c>
      <c r="J20" s="47"/>
      <c r="K20" s="48"/>
      <c r="L20" s="11"/>
    </row>
    <row r="21" spans="1:12" ht="21" customHeight="1">
      <c r="A21" s="15" t="s">
        <v>1</v>
      </c>
      <c r="B21" s="44"/>
      <c r="C21" s="44"/>
      <c r="D21" s="44"/>
      <c r="E21" s="44"/>
      <c r="F21" s="44"/>
      <c r="G21" s="44"/>
      <c r="H21" s="44"/>
      <c r="I21" s="44"/>
      <c r="J21" s="47"/>
      <c r="K21" s="48"/>
      <c r="L21" s="11"/>
    </row>
    <row r="22" spans="1:12" ht="21" customHeight="1">
      <c r="A22" s="15" t="s">
        <v>2</v>
      </c>
      <c r="B22" s="44"/>
      <c r="C22" s="44"/>
      <c r="D22" s="44"/>
      <c r="E22" s="44"/>
      <c r="F22" s="44"/>
      <c r="G22" s="44"/>
      <c r="H22" s="44"/>
      <c r="I22" s="44"/>
      <c r="J22" s="47"/>
      <c r="K22" s="48"/>
      <c r="L22" s="11"/>
    </row>
    <row r="23" spans="1:12" ht="21" customHeight="1">
      <c r="A23" s="15" t="s">
        <v>3</v>
      </c>
      <c r="B23" s="44"/>
      <c r="C23" s="44"/>
      <c r="D23" s="44"/>
      <c r="E23" s="44"/>
      <c r="F23" s="44"/>
      <c r="G23" s="44"/>
      <c r="H23" s="44"/>
      <c r="I23" s="44"/>
      <c r="J23" s="47"/>
      <c r="K23" s="48"/>
      <c r="L23" s="11"/>
    </row>
    <row r="24" spans="1:12" ht="21" customHeight="1">
      <c r="A24" s="15" t="s">
        <v>4</v>
      </c>
      <c r="B24" s="44"/>
      <c r="C24" s="44"/>
      <c r="D24" s="44"/>
      <c r="E24" s="44"/>
      <c r="F24" s="44"/>
      <c r="G24" s="44"/>
      <c r="H24" s="44"/>
      <c r="I24" s="44"/>
      <c r="J24" s="47"/>
      <c r="K24" s="48"/>
      <c r="L24" s="11"/>
    </row>
    <row r="25" spans="1:12" ht="21" customHeight="1">
      <c r="A25" s="15" t="s">
        <v>5</v>
      </c>
      <c r="B25" s="44"/>
      <c r="C25" s="44"/>
      <c r="D25" s="44"/>
      <c r="E25" s="44"/>
      <c r="F25" s="44"/>
      <c r="G25" s="44"/>
      <c r="H25" s="44"/>
      <c r="I25" s="44"/>
      <c r="J25" s="47"/>
      <c r="K25" s="48"/>
      <c r="L25" s="11"/>
    </row>
    <row r="26" spans="1:12" ht="21" customHeight="1">
      <c r="A26" s="15" t="s">
        <v>6</v>
      </c>
      <c r="B26" s="44"/>
      <c r="C26" s="44"/>
      <c r="D26" s="44"/>
      <c r="E26" s="44"/>
      <c r="F26" s="44"/>
      <c r="G26" s="44"/>
      <c r="H26" s="44"/>
      <c r="I26" s="44"/>
      <c r="J26" s="47"/>
      <c r="K26" s="48"/>
      <c r="L26" s="11"/>
    </row>
    <row r="27" spans="1:12" ht="21" customHeight="1">
      <c r="A27" s="15" t="s">
        <v>7</v>
      </c>
      <c r="B27" s="44"/>
      <c r="C27" s="44"/>
      <c r="D27" s="44"/>
      <c r="E27" s="44"/>
      <c r="F27" s="44"/>
      <c r="G27" s="44"/>
      <c r="H27" s="44"/>
      <c r="I27" s="44"/>
      <c r="J27" s="47"/>
      <c r="K27" s="48"/>
      <c r="L27" s="11"/>
    </row>
    <row r="28" spans="1:12" ht="21" customHeight="1">
      <c r="A28" s="15" t="s">
        <v>19</v>
      </c>
      <c r="B28" s="44"/>
      <c r="C28" s="44"/>
      <c r="D28" s="44"/>
      <c r="E28" s="44"/>
      <c r="F28" s="44"/>
      <c r="G28" s="44"/>
      <c r="H28" s="44"/>
      <c r="I28" s="44"/>
      <c r="J28" s="47"/>
      <c r="K28" s="48"/>
      <c r="L28" s="11"/>
    </row>
    <row r="29" spans="1:12" ht="21" customHeight="1">
      <c r="A29" s="15" t="s">
        <v>20</v>
      </c>
      <c r="B29" s="44"/>
      <c r="C29" s="44"/>
      <c r="D29" s="44"/>
      <c r="E29" s="44"/>
      <c r="F29" s="44"/>
      <c r="G29" s="44"/>
      <c r="H29" s="44"/>
      <c r="I29" s="44"/>
      <c r="J29" s="47"/>
      <c r="K29" s="48"/>
      <c r="L29" s="11"/>
    </row>
    <row r="30" spans="1:12" ht="21" customHeight="1">
      <c r="A30" s="15" t="s">
        <v>17</v>
      </c>
      <c r="B30" s="44"/>
      <c r="C30" s="44"/>
      <c r="D30" s="44"/>
      <c r="E30" s="44"/>
      <c r="F30" s="44"/>
      <c r="G30" s="44"/>
      <c r="H30" s="44"/>
      <c r="I30" s="44"/>
      <c r="J30" s="47"/>
      <c r="K30" s="47"/>
    </row>
    <row r="31" spans="1:12" ht="21" customHeight="1">
      <c r="A31" s="15" t="s">
        <v>18</v>
      </c>
      <c r="B31" s="44"/>
      <c r="C31" s="44"/>
      <c r="D31" s="44"/>
      <c r="E31" s="44"/>
      <c r="F31" s="44"/>
      <c r="G31" s="44"/>
      <c r="H31" s="44"/>
      <c r="I31" s="44"/>
      <c r="J31" s="47"/>
      <c r="K31" s="47"/>
    </row>
    <row r="32" spans="1:12" ht="26.25" customHeight="1">
      <c r="A32" s="49" t="s">
        <v>42</v>
      </c>
      <c r="B32" s="50">
        <f>SUM(B20:B31)</f>
        <v>12</v>
      </c>
      <c r="C32" s="50">
        <f>SUM(C20:C31)</f>
        <v>1401000</v>
      </c>
      <c r="D32" s="50">
        <f>SUM(D20:D31)</f>
        <v>9</v>
      </c>
      <c r="E32" s="50">
        <f>SUM(E20:E31)</f>
        <v>960000</v>
      </c>
      <c r="F32" s="50">
        <f>SUM(F20:F31)</f>
        <v>0</v>
      </c>
      <c r="G32" s="50">
        <f>SUM(G20:G31)</f>
        <v>0</v>
      </c>
      <c r="H32" s="50">
        <f>SUM(H20:H31)</f>
        <v>21</v>
      </c>
      <c r="I32" s="50">
        <f>SUM(I20:I31)</f>
        <v>2361000</v>
      </c>
      <c r="J32" s="47"/>
      <c r="K32" s="47"/>
    </row>
  </sheetData>
  <mergeCells count="39">
    <mergeCell ref="A1:K1"/>
    <mergeCell ref="A4:K4"/>
    <mergeCell ref="J5:K5"/>
    <mergeCell ref="A6:C6"/>
    <mergeCell ref="D6:E6"/>
    <mergeCell ref="F6:G6"/>
    <mergeCell ref="J6:K6"/>
    <mergeCell ref="H6:I6"/>
    <mergeCell ref="A17:A19"/>
    <mergeCell ref="B18:C18"/>
    <mergeCell ref="D18:E18"/>
    <mergeCell ref="F18:G18"/>
    <mergeCell ref="A15:K15"/>
    <mergeCell ref="B17:G17"/>
    <mergeCell ref="J17:K18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</mergeCells>
  <phoneticPr fontId="2" type="noConversion"/>
  <pageMargins left="0.46" right="0.4" top="0.82" bottom="0.81" header="0.5" footer="0.5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9"/>
  <sheetViews>
    <sheetView tabSelected="1" view="pageBreakPreview" zoomScaleNormal="100" zoomScaleSheetLayoutView="100" workbookViewId="0">
      <selection activeCell="E17" sqref="E17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86" t="s">
        <v>112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 customHeight="1">
      <c r="A2" s="87" t="s">
        <v>113</v>
      </c>
      <c r="B2" s="87"/>
      <c r="C2" s="13"/>
      <c r="D2" s="14"/>
      <c r="E2" s="76"/>
      <c r="F2" s="76"/>
      <c r="G2" s="76"/>
      <c r="H2" s="76"/>
      <c r="I2" s="76"/>
      <c r="J2" s="53" t="s">
        <v>43</v>
      </c>
    </row>
    <row r="3" spans="1:10" s="10" customFormat="1" ht="24" customHeight="1">
      <c r="A3" s="15" t="s">
        <v>13</v>
      </c>
      <c r="B3" s="15" t="s">
        <v>25</v>
      </c>
      <c r="C3" s="15" t="s">
        <v>13</v>
      </c>
      <c r="D3" s="15" t="s">
        <v>33</v>
      </c>
      <c r="E3" s="16" t="s">
        <v>14</v>
      </c>
      <c r="F3" s="16" t="s">
        <v>26</v>
      </c>
      <c r="G3" s="16" t="s">
        <v>27</v>
      </c>
      <c r="H3" s="16" t="s">
        <v>28</v>
      </c>
      <c r="I3" s="17" t="s">
        <v>29</v>
      </c>
      <c r="J3" s="16" t="s">
        <v>30</v>
      </c>
    </row>
    <row r="4" spans="1:10" s="4" customFormat="1" ht="24" customHeight="1">
      <c r="A4" s="35"/>
      <c r="B4" s="35"/>
      <c r="C4" s="36"/>
      <c r="D4" s="37" t="s">
        <v>117</v>
      </c>
      <c r="E4" s="38">
        <f>E17+E27+E29</f>
        <v>2361000</v>
      </c>
      <c r="F4" s="39"/>
      <c r="G4" s="39"/>
      <c r="H4" s="39"/>
      <c r="I4" s="40">
        <f>I17+I27+I29</f>
        <v>1</v>
      </c>
      <c r="J4" s="38"/>
    </row>
    <row r="5" spans="1:10" s="4" customFormat="1" ht="24" customHeight="1">
      <c r="A5" s="88" t="s">
        <v>31</v>
      </c>
      <c r="B5" s="94">
        <v>44257</v>
      </c>
      <c r="C5" s="95" t="s">
        <v>37</v>
      </c>
      <c r="D5" s="96" t="s">
        <v>50</v>
      </c>
      <c r="E5" s="96">
        <v>151000</v>
      </c>
      <c r="F5" s="97" t="s">
        <v>53</v>
      </c>
      <c r="G5" s="97" t="s">
        <v>51</v>
      </c>
      <c r="H5" s="97" t="s">
        <v>52</v>
      </c>
      <c r="I5" s="98"/>
      <c r="J5" s="93">
        <v>0.87232638888888892</v>
      </c>
    </row>
    <row r="6" spans="1:10" s="4" customFormat="1" ht="24" customHeight="1">
      <c r="A6" s="89"/>
      <c r="B6" s="99">
        <v>44258</v>
      </c>
      <c r="C6" s="100" t="s">
        <v>37</v>
      </c>
      <c r="D6" s="92" t="s">
        <v>57</v>
      </c>
      <c r="E6" s="92">
        <v>120000</v>
      </c>
      <c r="F6" s="101" t="s">
        <v>60</v>
      </c>
      <c r="G6" s="101" t="s">
        <v>58</v>
      </c>
      <c r="H6" s="101" t="s">
        <v>59</v>
      </c>
      <c r="I6" s="102"/>
      <c r="J6" s="91">
        <v>0.88339120370370372</v>
      </c>
    </row>
    <row r="7" spans="1:10" s="4" customFormat="1" ht="24" customHeight="1">
      <c r="A7" s="89"/>
      <c r="B7" s="99">
        <v>44259</v>
      </c>
      <c r="C7" s="100" t="s">
        <v>37</v>
      </c>
      <c r="D7" s="92" t="s">
        <v>61</v>
      </c>
      <c r="E7" s="92">
        <v>52000</v>
      </c>
      <c r="F7" s="92" t="s">
        <v>64</v>
      </c>
      <c r="G7" s="92" t="s">
        <v>62</v>
      </c>
      <c r="H7" s="92" t="s">
        <v>63</v>
      </c>
      <c r="I7" s="102"/>
      <c r="J7" s="91">
        <v>0.59069444444444441</v>
      </c>
    </row>
    <row r="8" spans="1:10" s="4" customFormat="1" ht="24" customHeight="1">
      <c r="A8" s="89"/>
      <c r="B8" s="99">
        <v>44264</v>
      </c>
      <c r="C8" s="100" t="s">
        <v>37</v>
      </c>
      <c r="D8" s="92" t="s">
        <v>65</v>
      </c>
      <c r="E8" s="92">
        <v>225000</v>
      </c>
      <c r="F8" s="101" t="s">
        <v>68</v>
      </c>
      <c r="G8" s="101" t="s">
        <v>66</v>
      </c>
      <c r="H8" s="101" t="s">
        <v>67</v>
      </c>
      <c r="I8" s="102"/>
      <c r="J8" s="91">
        <v>0.48784722222222227</v>
      </c>
    </row>
    <row r="9" spans="1:10" s="4" customFormat="1" ht="24" customHeight="1">
      <c r="A9" s="89"/>
      <c r="B9" s="99">
        <v>44264</v>
      </c>
      <c r="C9" s="100" t="s">
        <v>37</v>
      </c>
      <c r="D9" s="92" t="s">
        <v>69</v>
      </c>
      <c r="E9" s="92">
        <v>120000</v>
      </c>
      <c r="F9" s="101" t="s">
        <v>64</v>
      </c>
      <c r="G9" s="101" t="s">
        <v>70</v>
      </c>
      <c r="H9" s="101" t="s">
        <v>71</v>
      </c>
      <c r="I9" s="102"/>
      <c r="J9" s="91">
        <v>0.82114583333333335</v>
      </c>
    </row>
    <row r="10" spans="1:10" s="4" customFormat="1" ht="24" customHeight="1">
      <c r="A10" s="89"/>
      <c r="B10" s="99">
        <v>44265</v>
      </c>
      <c r="C10" s="100" t="s">
        <v>37</v>
      </c>
      <c r="D10" s="101" t="s">
        <v>72</v>
      </c>
      <c r="E10" s="92">
        <v>110000</v>
      </c>
      <c r="F10" s="101" t="s">
        <v>64</v>
      </c>
      <c r="G10" s="101" t="s">
        <v>73</v>
      </c>
      <c r="H10" s="101" t="s">
        <v>74</v>
      </c>
      <c r="I10" s="102"/>
      <c r="J10" s="91">
        <v>0.78416666666666668</v>
      </c>
    </row>
    <row r="11" spans="1:10" s="4" customFormat="1" ht="24" customHeight="1">
      <c r="A11" s="89"/>
      <c r="B11" s="99">
        <v>44267</v>
      </c>
      <c r="C11" s="100" t="s">
        <v>37</v>
      </c>
      <c r="D11" s="92" t="s">
        <v>75</v>
      </c>
      <c r="E11" s="92">
        <v>106000</v>
      </c>
      <c r="F11" s="101" t="s">
        <v>64</v>
      </c>
      <c r="G11" s="101" t="s">
        <v>70</v>
      </c>
      <c r="H11" s="101" t="s">
        <v>71</v>
      </c>
      <c r="I11" s="102"/>
      <c r="J11" s="91">
        <v>0.53789351851851852</v>
      </c>
    </row>
    <row r="12" spans="1:10" s="4" customFormat="1" ht="24" customHeight="1">
      <c r="A12" s="89"/>
      <c r="B12" s="99">
        <v>44273</v>
      </c>
      <c r="C12" s="100" t="s">
        <v>37</v>
      </c>
      <c r="D12" s="92" t="s">
        <v>80</v>
      </c>
      <c r="E12" s="92">
        <v>116000</v>
      </c>
      <c r="F12" s="101" t="s">
        <v>83</v>
      </c>
      <c r="G12" s="101" t="s">
        <v>81</v>
      </c>
      <c r="H12" s="101" t="s">
        <v>82</v>
      </c>
      <c r="I12" s="102"/>
      <c r="J12" s="91">
        <v>0.53671296296296289</v>
      </c>
    </row>
    <row r="13" spans="1:10" s="4" customFormat="1" ht="24" customHeight="1">
      <c r="A13" s="89"/>
      <c r="B13" s="99">
        <v>44274</v>
      </c>
      <c r="C13" s="100" t="s">
        <v>37</v>
      </c>
      <c r="D13" s="92" t="s">
        <v>85</v>
      </c>
      <c r="E13" s="92">
        <v>76000</v>
      </c>
      <c r="F13" s="101" t="s">
        <v>88</v>
      </c>
      <c r="G13" s="101" t="s">
        <v>86</v>
      </c>
      <c r="H13" s="101" t="s">
        <v>87</v>
      </c>
      <c r="I13" s="102"/>
      <c r="J13" s="91">
        <v>0.53116898148148151</v>
      </c>
    </row>
    <row r="14" spans="1:10" s="4" customFormat="1" ht="24" customHeight="1">
      <c r="A14" s="89"/>
      <c r="B14" s="99">
        <v>44278</v>
      </c>
      <c r="C14" s="100" t="s">
        <v>37</v>
      </c>
      <c r="D14" s="92" t="s">
        <v>95</v>
      </c>
      <c r="E14" s="92">
        <v>120000</v>
      </c>
      <c r="F14" s="101" t="s">
        <v>98</v>
      </c>
      <c r="G14" s="101" t="s">
        <v>96</v>
      </c>
      <c r="H14" s="101" t="s">
        <v>97</v>
      </c>
      <c r="I14" s="102"/>
      <c r="J14" s="91">
        <v>0.83750000000000002</v>
      </c>
    </row>
    <row r="15" spans="1:10" s="4" customFormat="1" ht="24" customHeight="1">
      <c r="A15" s="89"/>
      <c r="B15" s="99">
        <v>44279</v>
      </c>
      <c r="C15" s="100" t="s">
        <v>37</v>
      </c>
      <c r="D15" s="92" t="s">
        <v>101</v>
      </c>
      <c r="E15" s="92">
        <v>85000</v>
      </c>
      <c r="F15" s="101" t="s">
        <v>102</v>
      </c>
      <c r="G15" s="101" t="s">
        <v>93</v>
      </c>
      <c r="H15" s="101" t="s">
        <v>94</v>
      </c>
      <c r="I15" s="102"/>
      <c r="J15" s="91">
        <v>0.91290509259259256</v>
      </c>
    </row>
    <row r="16" spans="1:10" s="4" customFormat="1" ht="24" customHeight="1">
      <c r="A16" s="89"/>
      <c r="B16" s="103">
        <v>44280</v>
      </c>
      <c r="C16" s="104" t="s">
        <v>37</v>
      </c>
      <c r="D16" s="105" t="s">
        <v>103</v>
      </c>
      <c r="E16" s="105">
        <v>120000</v>
      </c>
      <c r="F16" s="106" t="s">
        <v>64</v>
      </c>
      <c r="G16" s="106" t="s">
        <v>96</v>
      </c>
      <c r="H16" s="106" t="s">
        <v>97</v>
      </c>
      <c r="I16" s="107"/>
      <c r="J16" s="108">
        <v>0.51874999999999993</v>
      </c>
    </row>
    <row r="17" spans="1:10" s="20" customFormat="1" ht="24" customHeight="1">
      <c r="A17" s="90"/>
      <c r="B17" s="26"/>
      <c r="C17" s="27"/>
      <c r="D17" s="23" t="s">
        <v>114</v>
      </c>
      <c r="E17" s="24">
        <f>SUM(E5:E16)</f>
        <v>1401000</v>
      </c>
      <c r="F17" s="28"/>
      <c r="G17" s="28"/>
      <c r="H17" s="28"/>
      <c r="I17" s="25">
        <f>E17/E4</f>
        <v>0.59339263024142308</v>
      </c>
      <c r="J17" s="29"/>
    </row>
    <row r="18" spans="1:10" s="4" customFormat="1" ht="24.95" customHeight="1">
      <c r="A18" s="85" t="s">
        <v>32</v>
      </c>
      <c r="B18" s="94">
        <v>44257</v>
      </c>
      <c r="C18" s="95" t="s">
        <v>37</v>
      </c>
      <c r="D18" s="96" t="s">
        <v>46</v>
      </c>
      <c r="E18" s="96">
        <v>80000</v>
      </c>
      <c r="F18" s="97" t="s">
        <v>49</v>
      </c>
      <c r="G18" s="97" t="s">
        <v>47</v>
      </c>
      <c r="H18" s="97" t="s">
        <v>48</v>
      </c>
      <c r="I18" s="109"/>
      <c r="J18" s="93">
        <v>0.53589120370370369</v>
      </c>
    </row>
    <row r="19" spans="1:10" s="4" customFormat="1" ht="24" customHeight="1">
      <c r="A19" s="85"/>
      <c r="B19" s="99">
        <v>44258</v>
      </c>
      <c r="C19" s="100" t="s">
        <v>37</v>
      </c>
      <c r="D19" s="92" t="s">
        <v>54</v>
      </c>
      <c r="E19" s="92">
        <v>118000</v>
      </c>
      <c r="F19" s="101" t="s">
        <v>53</v>
      </c>
      <c r="G19" s="101" t="s">
        <v>55</v>
      </c>
      <c r="H19" s="101" t="s">
        <v>56</v>
      </c>
      <c r="I19" s="102"/>
      <c r="J19" s="91">
        <v>0.52400462962962957</v>
      </c>
    </row>
    <row r="20" spans="1:10" s="4" customFormat="1" ht="24" customHeight="1">
      <c r="A20" s="85"/>
      <c r="B20" s="99">
        <v>44272</v>
      </c>
      <c r="C20" s="100" t="s">
        <v>37</v>
      </c>
      <c r="D20" s="92" t="s">
        <v>76</v>
      </c>
      <c r="E20" s="92">
        <v>88000</v>
      </c>
      <c r="F20" s="101" t="s">
        <v>79</v>
      </c>
      <c r="G20" s="101" t="s">
        <v>77</v>
      </c>
      <c r="H20" s="101" t="s">
        <v>78</v>
      </c>
      <c r="I20" s="102"/>
      <c r="J20" s="91">
        <v>0.53700231481481475</v>
      </c>
    </row>
    <row r="21" spans="1:10" s="4" customFormat="1" ht="24" customHeight="1">
      <c r="A21" s="85"/>
      <c r="B21" s="99">
        <v>44273</v>
      </c>
      <c r="C21" s="100" t="s">
        <v>37</v>
      </c>
      <c r="D21" s="92" t="s">
        <v>84</v>
      </c>
      <c r="E21" s="92">
        <v>114000</v>
      </c>
      <c r="F21" s="101" t="s">
        <v>64</v>
      </c>
      <c r="G21" s="101" t="s">
        <v>47</v>
      </c>
      <c r="H21" s="101" t="s">
        <v>48</v>
      </c>
      <c r="I21" s="102"/>
      <c r="J21" s="91">
        <v>0.85550925925925936</v>
      </c>
    </row>
    <row r="22" spans="1:10" s="4" customFormat="1" ht="24" customHeight="1">
      <c r="A22" s="85"/>
      <c r="B22" s="99">
        <v>44277</v>
      </c>
      <c r="C22" s="100" t="s">
        <v>37</v>
      </c>
      <c r="D22" s="92" t="s">
        <v>89</v>
      </c>
      <c r="E22" s="92">
        <v>80000</v>
      </c>
      <c r="F22" s="101" t="s">
        <v>64</v>
      </c>
      <c r="G22" s="101" t="s">
        <v>90</v>
      </c>
      <c r="H22" s="101" t="s">
        <v>91</v>
      </c>
      <c r="I22" s="102"/>
      <c r="J22" s="91">
        <v>0.55694444444444446</v>
      </c>
    </row>
    <row r="23" spans="1:10" s="4" customFormat="1" ht="24" customHeight="1">
      <c r="A23" s="85"/>
      <c r="B23" s="99">
        <v>44277</v>
      </c>
      <c r="C23" s="100" t="s">
        <v>37</v>
      </c>
      <c r="D23" s="92" t="s">
        <v>92</v>
      </c>
      <c r="E23" s="92">
        <v>120000</v>
      </c>
      <c r="F23" s="101" t="s">
        <v>64</v>
      </c>
      <c r="G23" s="101" t="s">
        <v>93</v>
      </c>
      <c r="H23" s="101" t="s">
        <v>94</v>
      </c>
      <c r="I23" s="102"/>
      <c r="J23" s="91">
        <v>0.80090277777777785</v>
      </c>
    </row>
    <row r="24" spans="1:10" s="4" customFormat="1" ht="24" customHeight="1">
      <c r="A24" s="85"/>
      <c r="B24" s="99">
        <v>44279</v>
      </c>
      <c r="C24" s="100" t="s">
        <v>37</v>
      </c>
      <c r="D24" s="92" t="s">
        <v>99</v>
      </c>
      <c r="E24" s="92">
        <v>120000</v>
      </c>
      <c r="F24" s="101" t="s">
        <v>100</v>
      </c>
      <c r="G24" s="101" t="s">
        <v>55</v>
      </c>
      <c r="H24" s="101" t="s">
        <v>56</v>
      </c>
      <c r="I24" s="102"/>
      <c r="J24" s="91">
        <v>0.52638888888888891</v>
      </c>
    </row>
    <row r="25" spans="1:10" s="4" customFormat="1" ht="24" customHeight="1">
      <c r="A25" s="85"/>
      <c r="B25" s="99">
        <v>44285</v>
      </c>
      <c r="C25" s="100" t="s">
        <v>37</v>
      </c>
      <c r="D25" s="92" t="s">
        <v>104</v>
      </c>
      <c r="E25" s="92">
        <v>120000</v>
      </c>
      <c r="F25" s="101" t="s">
        <v>64</v>
      </c>
      <c r="G25" s="101" t="s">
        <v>105</v>
      </c>
      <c r="H25" s="101" t="s">
        <v>106</v>
      </c>
      <c r="I25" s="102"/>
      <c r="J25" s="91">
        <v>0.53245370370370371</v>
      </c>
    </row>
    <row r="26" spans="1:10" s="4" customFormat="1" ht="24" customHeight="1">
      <c r="A26" s="85"/>
      <c r="B26" s="103">
        <v>44286</v>
      </c>
      <c r="C26" s="104" t="s">
        <v>37</v>
      </c>
      <c r="D26" s="105" t="s">
        <v>107</v>
      </c>
      <c r="E26" s="105">
        <v>120000</v>
      </c>
      <c r="F26" s="106" t="s">
        <v>110</v>
      </c>
      <c r="G26" s="106" t="s">
        <v>108</v>
      </c>
      <c r="H26" s="106" t="s">
        <v>109</v>
      </c>
      <c r="I26" s="107"/>
      <c r="J26" s="108">
        <v>0.83344907407407398</v>
      </c>
    </row>
    <row r="27" spans="1:10" s="4" customFormat="1" ht="24.95" customHeight="1">
      <c r="A27" s="85"/>
      <c r="B27" s="30"/>
      <c r="C27" s="31"/>
      <c r="D27" s="23" t="s">
        <v>115</v>
      </c>
      <c r="E27" s="24">
        <f>SUM(E18:E26)</f>
        <v>960000</v>
      </c>
      <c r="F27" s="28"/>
      <c r="G27" s="28"/>
      <c r="H27" s="28"/>
      <c r="I27" s="25">
        <f>E27/E4</f>
        <v>0.40660736975857686</v>
      </c>
      <c r="J27" s="32"/>
    </row>
    <row r="28" spans="1:10" s="4" customFormat="1" ht="24.95" customHeight="1">
      <c r="A28" s="85" t="s">
        <v>38</v>
      </c>
      <c r="B28" s="19"/>
      <c r="C28" s="41"/>
      <c r="D28" s="18" t="s">
        <v>111</v>
      </c>
      <c r="E28" s="42"/>
      <c r="F28" s="45"/>
      <c r="G28" s="43"/>
      <c r="H28" s="43"/>
      <c r="I28" s="22"/>
      <c r="J28" s="21"/>
    </row>
    <row r="29" spans="1:10" s="4" customFormat="1" ht="24.95" customHeight="1">
      <c r="A29" s="85"/>
      <c r="B29" s="30"/>
      <c r="C29" s="33"/>
      <c r="D29" s="23" t="s">
        <v>116</v>
      </c>
      <c r="E29" s="24">
        <f>SUM(E28:E28)</f>
        <v>0</v>
      </c>
      <c r="F29" s="28"/>
      <c r="G29" s="28"/>
      <c r="H29" s="28"/>
      <c r="I29" s="25">
        <f>E29/E4</f>
        <v>0</v>
      </c>
      <c r="J29" s="34"/>
    </row>
  </sheetData>
  <mergeCells count="6">
    <mergeCell ref="A28:A29"/>
    <mergeCell ref="A1:J1"/>
    <mergeCell ref="A2:B2"/>
    <mergeCell ref="E2:I2"/>
    <mergeCell ref="A5:A17"/>
    <mergeCell ref="A18:A27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총장실 업무추진비 집행 내역</vt:lpstr>
      <vt:lpstr>세부 집행 내역(3월)</vt:lpstr>
      <vt:lpstr>'총장실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2021-03-05T05:41:46Z</cp:lastPrinted>
  <dcterms:created xsi:type="dcterms:W3CDTF">2005-11-02T02:05:06Z</dcterms:created>
  <dcterms:modified xsi:type="dcterms:W3CDTF">2021-04-05T00:03:31Z</dcterms:modified>
</cp:coreProperties>
</file>